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firstSheet="5" activeTab="1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<sst xmlns="http://schemas.openxmlformats.org/spreadsheetml/2006/main" count="1105" uniqueCount="413">
  <si>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</si>
  <si>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</si>
  <si>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</si>
  <si>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</si>
  <si>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</si>
  <si>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</si>
  <si>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</si>
  <si>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</si>
  <si>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</si>
  <si>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</si>
  <si>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</si>
  <si>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</si>
  <si>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</si>
  <si>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</si>
  <si>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</si>
  <si>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</si>
  <si>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</si>
  <si>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</si>
  <si>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</si>
  <si>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</si>
  <si>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</si>
  <si>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</si>
  <si>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</si>
  <si>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</si>
  <si>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</si>
  <si>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</si>
  <si>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</si>
  <si>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</si>
  <si>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</si>
  <si>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</si>
  <si>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</si>
  <si>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</si>
  <si>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</si>
  <si>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</si>
  <si>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</si>
  <si>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</si>
  <si>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</si>
  <si>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</si>
  <si>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</si>
  <si>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</si>
  <si>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</si>
  <si>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</si>
  <si>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</si>
  <si>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</si>
  <si>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</si>
  <si>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</si>
  <si>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</si>
  <si>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</si>
  <si>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</si>
  <si>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</si>
  <si>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</si>
  <si>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</si>
  <si>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</si>
  <si>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</si>
  <si>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</si>
  <si>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</si>
  <si>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</si>
  <si>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</si>
  <si>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</si>
  <si>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</si>
  <si>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</si>
  <si>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</si>
  <si>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</si>
  <si>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</si>
  <si>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</si>
  <si>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</si>
  <si>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</si>
  <si>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</si>
  <si>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</si>
  <si>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</si>
  <si>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</si>
  <si>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</si>
  <si>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</si>
  <si>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</si>
  <si>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</si>
  <si>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</si>
  <si>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</si>
  <si>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</si>
  <si>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</si>
  <si>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</si>
  <si>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</si>
  <si>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</si>
  <si>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</si>
  <si>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</si>
  <si>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</si>
  <si>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</si>
  <si>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</si>
  <si>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</si>
  <si>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</si>
  <si>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</si>
  <si>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</si>
  <si>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</si>
  <si>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</si>
  <si>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</si>
  <si>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</si>
  <si>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</si>
  <si>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</si>
  <si>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</si>
  <si>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</si>
  <si>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</si>
  <si>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</si>
  <si>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</si>
  <si>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</si>
  <si>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</si>
  <si>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</si>
  <si>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</si>
  <si>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</si>
  <si>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</si>
  <si>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</si>
  <si>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</si>
  <si>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</si>
  <si>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</si>
  <si>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</si>
  <si>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</si>
  <si>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</si>
  <si>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</si>
  <si>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</si>
  <si>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</si>
  <si>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</si>
  <si>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</si>
  <si>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</si>
  <si>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</si>
  <si>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</si>
  <si>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</si>
  <si>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</si>
  <si>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</si>
  <si>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</si>
  <si>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</si>
  <si>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</si>
  <si>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</si>
  <si>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</si>
  <si>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</si>
  <si>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</si>
  <si>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</si>
  <si>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</si>
  <si>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</si>
  <si>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</si>
  <si>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</si>
  <si>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</si>
  <si>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</si>
  <si>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</si>
  <si>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</si>
  <si>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</si>
  <si>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</si>
  <si>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</si>
  <si>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</si>
  <si>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</si>
  <si>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</si>
  <si>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</si>
  <si>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</si>
  <si>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</si>
  <si>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</si>
  <si>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</si>
  <si>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</si>
  <si>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</si>
  <si>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</si>
  <si>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</si>
  <si>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</si>
  <si>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</si>
  <si>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</si>
  <si>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</si>
  <si>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</si>
  <si>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</si>
  <si>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</si>
  <si>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</si>
  <si>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</si>
  <si>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</si>
  <si>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</si>
  <si>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</si>
  <si>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</si>
  <si>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</si>
  <si>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</si>
  <si>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</si>
  <si>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</si>
  <si>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</si>
  <si>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</si>
  <si>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</si>
  <si>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</si>
  <si>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</si>
  <si>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</si>
  <si>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</si>
  <si>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</si>
  <si>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</si>
  <si>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</si>
  <si>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</si>
  <si>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</si>
  <si>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</si>
  <si>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</si>
  <si>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</si>
  <si>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</si>
  <si>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</si>
  <si>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</si>
  <si>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</si>
  <si>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</si>
  <si>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</si>
  <si>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</si>
  <si>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</si>
  <si>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</si>
  <si>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</si>
  <si>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</si>
  <si>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</si>
  <si>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</si>
  <si>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</si>
  <si>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</si>
  <si>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</si>
  <si>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</si>
  <si>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</si>
  <si>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</si>
  <si>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</si>
  <si>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</si>
  <si>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</si>
  <si>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</si>
  <si>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</si>
  <si>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</si>
  <si>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</si>
  <si>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</si>
  <si>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</si>
  <si>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</si>
  <si>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</si>
  <si>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</si>
  <si>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</si>
  <si>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</si>
  <si>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</si>
  <si>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</si>
  <si>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</si>
  <si>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</si>
  <si>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</si>
  <si>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</si>
  <si>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</si>
  <si>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</si>
  <si>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</si>
  <si>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</si>
  <si>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</si>
  <si>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</si>
  <si>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</si>
  <si>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</si>
  <si>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</si>
  <si>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</si>
  <si>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</si>
  <si>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</si>
  <si>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</si>
  <si>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</si>
  <si>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</si>
  <si>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</si>
  <si>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</si>
  <si>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</si>
  <si>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</si>
  <si>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</si>
  <si>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</si>
  <si>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</si>
  <si>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</si>
  <si>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</si>
  <si>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</si>
  <si>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</si>
  <si>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</si>
  <si>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</si>
  <si>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</si>
  <si>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</si>
  <si>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</si>
  <si>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</si>
  <si>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</si>
  <si>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</si>
  <si>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29.12.2018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</si>
  <si>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</si>
  <si>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</si>
  <si>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</si>
  <si>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</si>
  <si>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</si>
  <si>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</si>
  <si>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</si>
  <si>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</si>
  <si>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</si>
  <si>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</si>
  <si>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</si>
  <si>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</si>
  <si>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</si>
  <si>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</si>
  <si>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</si>
  <si>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</si>
  <si>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</si>
  <si>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</si>
  <si>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</si>
  <si>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</si>
  <si>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</si>
  <si>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</si>
  <si>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</si>
  <si>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</si>
  <si>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</si>
  <si>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</si>
  <si>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</si>
  <si>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</si>
  <si>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</si>
  <si>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</si>
  <si>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</si>
  <si>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</si>
  <si>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</si>
  <si>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</si>
  <si>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</si>
  <si>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</si>
  <si>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</si>
  <si>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</si>
  <si>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</si>
  <si>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</si>
  <si>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</si>
  <si>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</si>
  <si>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</si>
  <si>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</si>
  <si>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</si>
  <si>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</si>
  <si>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</si>
  <si>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</si>
  <si>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</si>
  <si>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</si>
  <si>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</si>
  <si>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</si>
  <si>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</si>
  <si>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</si>
  <si>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</si>
  <si>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</si>
  <si>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</si>
  <si>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</si>
  <si>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</si>
  <si>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</si>
  <si>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</si>
  <si>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</si>
  <si>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</si>
  <si>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</si>
  <si>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</si>
  <si>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</si>
  <si>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</si>
  <si>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</si>
  <si>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</si>
  <si>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</si>
  <si>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</si>
  <si>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Техническое обслуживание газопровода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</si>
  <si>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</si>
  <si>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</si>
  <si>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</si>
  <si>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</si>
  <si>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</si>
  <si>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</si>
  <si>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</si>
  <si>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</si>
  <si>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</si>
  <si>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</si>
  <si>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</si>
  <si>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</si>
  <si>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</si>
  <si>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</si>
  <si>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</si>
  <si>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</si>
  <si>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</si>
  <si>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</si>
  <si>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</si>
  <si>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</si>
  <si>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</si>
  <si>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</si>
  <si>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</si>
  <si>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6.6.4. Источник финансового обеспечения: субсидии на выполнение Муниципального задания - местные средства ( пожарка )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</si>
  <si>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</si>
  <si>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</si>
  <si>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</si>
  <si>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</si>
  <si>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</si>
  <si>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</si>
  <si>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Огнетушители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</si>
  <si>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</si>
  <si>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</si>
  <si>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</si>
  <si>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</si>
  <si>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</si>
  <si>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</si>
  <si>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6.8.4. Источник финансового обеспечения: субсидии на выполнение Муниципального задания - местные средства ( пожарка 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</si>
  <si>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</si>
  <si>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</si>
  <si>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</si>
  <si>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</si>
  <si>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</si>
  <si>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</si>
  <si>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</si>
  <si>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Техническое обслуживание лифта</t>
  </si>
  <si>
    <t>Оценка условий труда</t>
  </si>
  <si>
    <t>Энергетическое обследование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</si>
  <si>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</si>
  <si>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 xml:space="preserve">отдел Образования Администрации Каменского района </t>
  </si>
  <si>
    <t>60623151051</t>
  </si>
  <si>
    <t>6114017217/611401001</t>
  </si>
  <si>
    <t>347851, Россия, Ростовская область, Каменский район, п. Глубокий, ул. Свердлова, д.1.</t>
  </si>
  <si>
    <t>Михайленко Ю.А.</t>
  </si>
  <si>
    <t>Попова Ю.С.</t>
  </si>
  <si>
    <r>
      <rPr>
        <u val="single"/>
        <sz val="11"/>
        <color indexed="12"/>
        <rFont val="Times New Roman"/>
        <family val="1"/>
      </rPr>
      <t>12 097 050,00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</si>
  <si>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12 097 050,00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</si>
  <si>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</si>
  <si>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6 989 769,64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</si>
  <si>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1 243 022,00 рублей,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</si>
  <si>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</si>
  <si>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Интернет</t>
  </si>
  <si>
    <t>№2</t>
  </si>
  <si>
    <t>15.03.2019</t>
  </si>
  <si>
    <t>15</t>
  </si>
  <si>
    <t>марта</t>
  </si>
  <si>
    <t>Источник финансового обеспечения: субсидии на выполниние Муниципального задания - местный бюджет</t>
  </si>
  <si>
    <t>Учитель-дефектолог</t>
  </si>
  <si>
    <t>12</t>
  </si>
  <si>
    <t>,</t>
  </si>
  <si>
    <t>Фонд оплаты труда в год, руб. (гр. 3 x гр. 4 x 
(1 + гр. 8 / 100) x 
гр. 9 x 7)</t>
  </si>
  <si>
    <t>Лампа светодиодная</t>
  </si>
  <si>
    <t>Моющие</t>
  </si>
  <si>
    <t>насос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</si>
  <si>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"15" марта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</si>
  <si>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"15" марта  2019 г.</t>
    </r>
  </si>
  <si>
    <r>
      <t>на 15.03.201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</si>
  <si>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"15" марта  2019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</si>
</sst>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94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.5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sz val="7.5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top"/>
    </xf>
    <xf numFmtId="0" fontId="7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9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9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4" fontId="78" fillId="0" borderId="23" xfId="0" applyNumberFormat="1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top"/>
    </xf>
    <xf numFmtId="0" fontId="85" fillId="0" borderId="0" xfId="0" applyNumberFormat="1" applyFont="1" applyFill="1" applyBorder="1" applyAlignment="1">
      <alignment horizontal="left" vertical="center"/>
    </xf>
    <xf numFmtId="0" fontId="85" fillId="0" borderId="0" xfId="0" applyNumberFormat="1" applyFont="1" applyFill="1" applyBorder="1" applyAlignment="1">
      <alignment horizontal="left"/>
    </xf>
    <xf numFmtId="0" fontId="85" fillId="0" borderId="24" xfId="0" applyNumberFormat="1" applyFont="1" applyFill="1" applyBorder="1" applyAlignment="1">
      <alignment horizontal="left" vertical="center" wrapText="1"/>
    </xf>
    <xf numFmtId="0" fontId="85" fillId="0" borderId="25" xfId="0" applyNumberFormat="1" applyFont="1" applyFill="1" applyBorder="1" applyAlignment="1">
      <alignment horizontal="left" vertical="center" wrapText="1"/>
    </xf>
    <xf numFmtId="0" fontId="85" fillId="0" borderId="12" xfId="0" applyNumberFormat="1" applyFont="1" applyFill="1" applyBorder="1" applyAlignment="1">
      <alignment horizontal="left" vertical="center" wrapText="1"/>
    </xf>
    <xf numFmtId="0" fontId="86" fillId="0" borderId="0" xfId="0" applyNumberFormat="1" applyFont="1" applyFill="1" applyBorder="1" applyAlignment="1">
      <alignment horizontal="left"/>
    </xf>
    <xf numFmtId="49" fontId="83" fillId="0" borderId="0" xfId="0" applyNumberFormat="1" applyFont="1" applyFill="1" applyBorder="1" applyAlignment="1">
      <alignment horizontal="left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right" vertical="center"/>
    </xf>
    <xf numFmtId="0" fontId="85" fillId="0" borderId="0" xfId="0" applyNumberFormat="1" applyFont="1" applyFill="1" applyBorder="1" applyAlignment="1">
      <alignment horizontal="center" vertical="center"/>
    </xf>
    <xf numFmtId="171" fontId="85" fillId="0" borderId="0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left"/>
    </xf>
    <xf numFmtId="49" fontId="85" fillId="33" borderId="0" xfId="0" applyNumberFormat="1" applyFont="1" applyFill="1" applyBorder="1" applyAlignment="1">
      <alignment horizontal="center" vertical="center"/>
    </xf>
    <xf numFmtId="49" fontId="85" fillId="33" borderId="0" xfId="0" applyNumberFormat="1" applyFont="1" applyFill="1" applyBorder="1" applyAlignment="1">
      <alignment horizontal="right" vertical="center"/>
    </xf>
    <xf numFmtId="0" fontId="85" fillId="33" borderId="0" xfId="0" applyNumberFormat="1" applyFont="1" applyFill="1" applyBorder="1" applyAlignment="1">
      <alignment horizontal="center" vertical="center"/>
    </xf>
    <xf numFmtId="0" fontId="84" fillId="33" borderId="0" xfId="0" applyNumberFormat="1" applyFont="1" applyFill="1" applyBorder="1" applyAlignment="1">
      <alignment horizontal="left"/>
    </xf>
    <xf numFmtId="0" fontId="85" fillId="33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/>
    </xf>
    <xf numFmtId="0" fontId="87" fillId="33" borderId="1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88" fillId="0" borderId="13" xfId="0" applyNumberFormat="1" applyFont="1" applyFill="1" applyBorder="1" applyAlignment="1">
      <alignment horizontal="left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87" fillId="0" borderId="13" xfId="0" applyNumberFormat="1" applyFont="1" applyFill="1" applyBorder="1" applyAlignment="1">
      <alignment horizontal="center"/>
    </xf>
    <xf numFmtId="49" fontId="87" fillId="0" borderId="13" xfId="0" applyNumberFormat="1" applyFont="1" applyFill="1" applyBorder="1" applyAlignment="1">
      <alignment horizontal="left"/>
    </xf>
    <xf numFmtId="49" fontId="87" fillId="0" borderId="32" xfId="0" applyNumberFormat="1" applyFont="1" applyFill="1" applyBorder="1" applyAlignment="1">
      <alignment horizontal="center"/>
    </xf>
    <xf numFmtId="49" fontId="87" fillId="0" borderId="23" xfId="0" applyNumberFormat="1" applyFont="1" applyFill="1" applyBorder="1" applyAlignment="1">
      <alignment horizontal="center"/>
    </xf>
    <xf numFmtId="49" fontId="87" fillId="0" borderId="3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wrapText="1"/>
    </xf>
    <xf numFmtId="49" fontId="6" fillId="0" borderId="3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87" fillId="0" borderId="41" xfId="0" applyNumberFormat="1" applyFont="1" applyFill="1" applyBorder="1" applyAlignment="1">
      <alignment horizontal="center"/>
    </xf>
    <xf numFmtId="49" fontId="87" fillId="0" borderId="42" xfId="0" applyNumberFormat="1" applyFont="1" applyFill="1" applyBorder="1" applyAlignment="1">
      <alignment horizontal="center"/>
    </xf>
    <xf numFmtId="49" fontId="87" fillId="0" borderId="43" xfId="0" applyNumberFormat="1" applyFont="1" applyFill="1" applyBorder="1" applyAlignment="1">
      <alignment horizontal="center"/>
    </xf>
    <xf numFmtId="0" fontId="89" fillId="0" borderId="13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14" fillId="0" borderId="4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87" fillId="0" borderId="13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7" fillId="33" borderId="10" xfId="0" applyNumberFormat="1" applyFont="1" applyFill="1" applyBorder="1" applyAlignment="1">
      <alignment horizontal="left" wrapText="1"/>
    </xf>
    <xf numFmtId="0" fontId="87" fillId="33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left" wrapText="1"/>
    </xf>
    <xf numFmtId="0" fontId="87" fillId="0" borderId="13" xfId="0" applyNumberFormat="1" applyFont="1" applyFill="1" applyBorder="1" applyAlignment="1">
      <alignment horizontal="left" wrapText="1"/>
    </xf>
    <xf numFmtId="49" fontId="87" fillId="0" borderId="34" xfId="0" applyNumberFormat="1" applyFont="1" applyFill="1" applyBorder="1" applyAlignment="1">
      <alignment horizontal="center"/>
    </xf>
    <xf numFmtId="49" fontId="87" fillId="0" borderId="10" xfId="0" applyNumberFormat="1" applyFont="1" applyFill="1" applyBorder="1" applyAlignment="1">
      <alignment horizontal="center"/>
    </xf>
    <xf numFmtId="49" fontId="87" fillId="0" borderId="35" xfId="0" applyNumberFormat="1" applyFont="1" applyFill="1" applyBorder="1" applyAlignment="1">
      <alignment horizontal="center"/>
    </xf>
    <xf numFmtId="49" fontId="87" fillId="0" borderId="45" xfId="0" applyNumberFormat="1" applyFont="1" applyFill="1" applyBorder="1" applyAlignment="1">
      <alignment horizontal="center"/>
    </xf>
    <xf numFmtId="49" fontId="87" fillId="0" borderId="46" xfId="0" applyNumberFormat="1" applyFont="1" applyFill="1" applyBorder="1" applyAlignment="1">
      <alignment horizontal="center"/>
    </xf>
    <xf numFmtId="49" fontId="87" fillId="0" borderId="47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49" fontId="87" fillId="0" borderId="48" xfId="0" applyNumberFormat="1" applyFont="1" applyFill="1" applyBorder="1" applyAlignment="1">
      <alignment horizontal="center"/>
    </xf>
    <xf numFmtId="49" fontId="82" fillId="0" borderId="49" xfId="0" applyNumberFormat="1" applyFont="1" applyFill="1" applyBorder="1" applyAlignment="1">
      <alignment horizontal="center" vertical="center"/>
    </xf>
    <xf numFmtId="49" fontId="82" fillId="0" borderId="50" xfId="0" applyNumberFormat="1" applyFont="1" applyFill="1" applyBorder="1" applyAlignment="1">
      <alignment horizontal="center" vertical="center"/>
    </xf>
    <xf numFmtId="49" fontId="82" fillId="0" borderId="51" xfId="0" applyNumberFormat="1" applyFont="1" applyFill="1" applyBorder="1" applyAlignment="1">
      <alignment horizontal="center" vertical="center"/>
    </xf>
    <xf numFmtId="49" fontId="82" fillId="0" borderId="52" xfId="0" applyNumberFormat="1" applyFont="1" applyFill="1" applyBorder="1" applyAlignment="1">
      <alignment horizontal="center" vertical="center"/>
    </xf>
    <xf numFmtId="49" fontId="82" fillId="0" borderId="53" xfId="0" applyNumberFormat="1" applyFont="1" applyFill="1" applyBorder="1" applyAlignment="1">
      <alignment horizontal="center" vertical="center"/>
    </xf>
    <xf numFmtId="49" fontId="82" fillId="0" borderId="54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left" vertical="center" wrapText="1"/>
    </xf>
    <xf numFmtId="0" fontId="87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left" vertical="top" wrapText="1"/>
    </xf>
    <xf numFmtId="0" fontId="8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vertical="center" wrapText="1"/>
    </xf>
    <xf numFmtId="0" fontId="11" fillId="0" borderId="37" xfId="0" applyNumberFormat="1" applyFont="1" applyBorder="1" applyAlignment="1">
      <alignment vertical="center" wrapText="1"/>
    </xf>
    <xf numFmtId="0" fontId="11" fillId="0" borderId="55" xfId="0" applyNumberFormat="1" applyFont="1" applyBorder="1" applyAlignment="1">
      <alignment vertical="center" wrapText="1"/>
    </xf>
    <xf numFmtId="4" fontId="90" fillId="0" borderId="24" xfId="0" applyNumberFormat="1" applyFont="1" applyBorder="1" applyAlignment="1">
      <alignment horizontal="center" vertical="center"/>
    </xf>
    <xf numFmtId="4" fontId="90" fillId="0" borderId="37" xfId="0" applyNumberFormat="1" applyFont="1" applyBorder="1" applyAlignment="1">
      <alignment horizontal="center" vertical="center"/>
    </xf>
    <xf numFmtId="4" fontId="90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37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81" fillId="0" borderId="24" xfId="0" applyNumberFormat="1" applyFont="1" applyBorder="1" applyAlignment="1">
      <alignment horizontal="center" vertical="center"/>
    </xf>
    <xf numFmtId="4" fontId="81" fillId="0" borderId="37" xfId="0" applyNumberFormat="1" applyFont="1" applyBorder="1" applyAlignment="1">
      <alignment horizontal="center" vertical="center"/>
    </xf>
    <xf numFmtId="4" fontId="81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37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37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81" fillId="0" borderId="24" xfId="0" applyNumberFormat="1" applyFont="1" applyBorder="1" applyAlignment="1">
      <alignment horizontal="center" vertical="center"/>
    </xf>
    <xf numFmtId="0" fontId="81" fillId="0" borderId="37" xfId="0" applyNumberFormat="1" applyFont="1" applyBorder="1" applyAlignment="1">
      <alignment horizontal="center" vertical="center"/>
    </xf>
    <xf numFmtId="0" fontId="81" fillId="0" borderId="55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78" fillId="0" borderId="23" xfId="0" applyNumberFormat="1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81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56" xfId="0" applyNumberFormat="1" applyFont="1" applyFill="1" applyBorder="1" applyAlignment="1">
      <alignment horizontal="center" vertical="top"/>
    </xf>
    <xf numFmtId="0" fontId="6" fillId="0" borderId="63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2" fontId="6" fillId="0" borderId="63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3" fontId="3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right" vertical="center"/>
    </xf>
    <xf numFmtId="43" fontId="11" fillId="0" borderId="37" xfId="0" applyNumberFormat="1" applyFont="1" applyBorder="1" applyAlignment="1">
      <alignment horizontal="right" vertical="center"/>
    </xf>
    <xf numFmtId="43" fontId="11" fillId="0" borderId="55" xfId="0" applyNumberFormat="1" applyFont="1" applyBorder="1" applyAlignment="1">
      <alignment horizontal="right" vertical="center"/>
    </xf>
    <xf numFmtId="43" fontId="3" fillId="0" borderId="23" xfId="0" applyNumberFormat="1" applyFont="1" applyBorder="1" applyAlignment="1">
      <alignment horizontal="left" vertical="center" wrapText="1"/>
    </xf>
    <xf numFmtId="43" fontId="3" fillId="33" borderId="23" xfId="0" applyNumberFormat="1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37" xfId="0" applyNumberFormat="1" applyFont="1" applyBorder="1" applyAlignment="1">
      <alignment horizontal="center" vertical="center"/>
    </xf>
    <xf numFmtId="43" fontId="3" fillId="0" borderId="5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3" fontId="11" fillId="0" borderId="24" xfId="0" applyNumberFormat="1" applyFont="1" applyBorder="1" applyAlignment="1">
      <alignment horizontal="center" vertical="center"/>
    </xf>
    <xf numFmtId="43" fontId="11" fillId="0" borderId="37" xfId="0" applyNumberFormat="1" applyFont="1" applyBorder="1" applyAlignment="1">
      <alignment horizontal="center" vertical="center"/>
    </xf>
    <xf numFmtId="43" fontId="11" fillId="0" borderId="55" xfId="0" applyNumberFormat="1" applyFont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Fill="1" applyBorder="1" applyAlignment="1">
      <alignment horizontal="center" vertical="center"/>
    </xf>
    <xf numFmtId="0" fontId="85" fillId="0" borderId="23" xfId="0" applyNumberFormat="1" applyFont="1" applyFill="1" applyBorder="1" applyAlignment="1">
      <alignment horizontal="left" vertical="center" wrapText="1"/>
    </xf>
    <xf numFmtId="0" fontId="85" fillId="0" borderId="23" xfId="0" applyNumberFormat="1" applyFont="1" applyFill="1" applyBorder="1" applyAlignment="1">
      <alignment horizontal="center" vertical="center"/>
    </xf>
    <xf numFmtId="43" fontId="85" fillId="0" borderId="23" xfId="0" applyNumberFormat="1" applyFont="1" applyFill="1" applyBorder="1" applyAlignment="1">
      <alignment horizontal="center" vertical="center"/>
    </xf>
    <xf numFmtId="49" fontId="92" fillId="33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center" vertical="center" wrapText="1"/>
    </xf>
    <xf numFmtId="0" fontId="85" fillId="33" borderId="23" xfId="0" applyNumberFormat="1" applyFont="1" applyFill="1" applyBorder="1" applyAlignment="1">
      <alignment horizontal="center" vertical="center"/>
    </xf>
    <xf numFmtId="43" fontId="85" fillId="33" borderId="23" xfId="0" applyNumberFormat="1" applyFont="1" applyFill="1" applyBorder="1" applyAlignment="1">
      <alignment horizontal="center" vertical="center"/>
    </xf>
    <xf numFmtId="49" fontId="92" fillId="33" borderId="23" xfId="0" applyNumberFormat="1" applyFont="1" applyFill="1" applyBorder="1" applyAlignment="1">
      <alignment horizontal="right" vertical="center"/>
    </xf>
    <xf numFmtId="0" fontId="92" fillId="33" borderId="23" xfId="0" applyNumberFormat="1" applyFont="1" applyFill="1" applyBorder="1" applyAlignment="1">
      <alignment horizontal="center" vertical="center"/>
    </xf>
    <xf numFmtId="43" fontId="92" fillId="33" borderId="23" xfId="0" applyNumberFormat="1" applyFont="1" applyFill="1" applyBorder="1" applyAlignment="1">
      <alignment horizontal="center" vertical="center"/>
    </xf>
    <xf numFmtId="0" fontId="83" fillId="33" borderId="0" xfId="0" applyNumberFormat="1" applyFont="1" applyFill="1" applyBorder="1" applyAlignment="1">
      <alignment horizontal="center" vertical="center" wrapText="1"/>
    </xf>
    <xf numFmtId="0" fontId="85" fillId="33" borderId="24" xfId="0" applyNumberFormat="1" applyFont="1" applyFill="1" applyBorder="1" applyAlignment="1">
      <alignment horizontal="left" vertical="center" wrapText="1"/>
    </xf>
    <xf numFmtId="0" fontId="85" fillId="33" borderId="37" xfId="0" applyNumberFormat="1" applyFont="1" applyFill="1" applyBorder="1" applyAlignment="1">
      <alignment horizontal="left" vertical="center" wrapText="1"/>
    </xf>
    <xf numFmtId="0" fontId="85" fillId="33" borderId="55" xfId="0" applyNumberFormat="1" applyFont="1" applyFill="1" applyBorder="1" applyAlignment="1">
      <alignment horizontal="left" vertical="center" wrapText="1"/>
    </xf>
    <xf numFmtId="49" fontId="92" fillId="33" borderId="37" xfId="0" applyNumberFormat="1" applyFont="1" applyFill="1" applyBorder="1" applyAlignment="1">
      <alignment horizontal="center" vertical="center"/>
    </xf>
    <xf numFmtId="49" fontId="92" fillId="33" borderId="55" xfId="0" applyNumberFormat="1" applyFont="1" applyFill="1" applyBorder="1" applyAlignment="1">
      <alignment horizontal="center" vertical="center"/>
    </xf>
    <xf numFmtId="49" fontId="92" fillId="33" borderId="24" xfId="0" applyNumberFormat="1" applyFont="1" applyFill="1" applyBorder="1" applyAlignment="1">
      <alignment horizontal="right" vertical="center"/>
    </xf>
    <xf numFmtId="49" fontId="92" fillId="33" borderId="37" xfId="0" applyNumberFormat="1" applyFont="1" applyFill="1" applyBorder="1" applyAlignment="1">
      <alignment horizontal="right" vertical="center"/>
    </xf>
    <xf numFmtId="49" fontId="92" fillId="33" borderId="55" xfId="0" applyNumberFormat="1" applyFont="1" applyFill="1" applyBorder="1" applyAlignment="1">
      <alignment horizontal="right" vertical="center"/>
    </xf>
    <xf numFmtId="0" fontId="85" fillId="33" borderId="23" xfId="0" applyNumberFormat="1" applyFont="1" applyFill="1" applyBorder="1" applyAlignment="1">
      <alignment horizontal="left" vertical="center" wrapText="1"/>
    </xf>
    <xf numFmtId="49" fontId="92" fillId="33" borderId="24" xfId="0" applyNumberFormat="1" applyFont="1" applyFill="1" applyBorder="1" applyAlignment="1">
      <alignment horizontal="center" vertical="center"/>
    </xf>
    <xf numFmtId="0" fontId="92" fillId="33" borderId="24" xfId="0" applyNumberFormat="1" applyFont="1" applyFill="1" applyBorder="1" applyAlignment="1">
      <alignment horizontal="center" vertical="center"/>
    </xf>
    <xf numFmtId="0" fontId="92" fillId="33" borderId="37" xfId="0" applyNumberFormat="1" applyFont="1" applyFill="1" applyBorder="1" applyAlignment="1">
      <alignment horizontal="center" vertical="center"/>
    </xf>
    <xf numFmtId="0" fontId="92" fillId="33" borderId="55" xfId="0" applyNumberFormat="1" applyFont="1" applyFill="1" applyBorder="1" applyAlignment="1">
      <alignment horizontal="center" vertical="center"/>
    </xf>
    <xf numFmtId="43" fontId="92" fillId="33" borderId="24" xfId="0" applyNumberFormat="1" applyFont="1" applyFill="1" applyBorder="1" applyAlignment="1">
      <alignment horizontal="center" vertical="center"/>
    </xf>
    <xf numFmtId="0" fontId="92" fillId="33" borderId="24" xfId="0" applyNumberFormat="1" applyFont="1" applyFill="1" applyBorder="1" applyAlignment="1">
      <alignment horizontal="center" vertical="center" wrapText="1"/>
    </xf>
    <xf numFmtId="0" fontId="92" fillId="33" borderId="37" xfId="0" applyNumberFormat="1" applyFont="1" applyFill="1" applyBorder="1" applyAlignment="1">
      <alignment horizontal="center" vertical="center" wrapText="1"/>
    </xf>
    <xf numFmtId="0" fontId="92" fillId="33" borderId="55" xfId="0" applyNumberFormat="1" applyFont="1" applyFill="1" applyBorder="1" applyAlignment="1">
      <alignment horizontal="center" vertical="center" wrapText="1"/>
    </xf>
    <xf numFmtId="0" fontId="92" fillId="33" borderId="24" xfId="0" applyNumberFormat="1" applyFont="1" applyFill="1" applyBorder="1" applyAlignment="1">
      <alignment horizontal="center" vertical="top"/>
    </xf>
    <xf numFmtId="0" fontId="92" fillId="33" borderId="37" xfId="0" applyNumberFormat="1" applyFont="1" applyFill="1" applyBorder="1" applyAlignment="1">
      <alignment horizontal="center" vertical="top"/>
    </xf>
    <xf numFmtId="0" fontId="92" fillId="33" borderId="55" xfId="0" applyNumberFormat="1" applyFont="1" applyFill="1" applyBorder="1" applyAlignment="1">
      <alignment horizontal="center" vertical="top"/>
    </xf>
    <xf numFmtId="0" fontId="83" fillId="33" borderId="0" xfId="0" applyNumberFormat="1" applyFont="1" applyFill="1" applyBorder="1" applyAlignment="1">
      <alignment horizontal="center" wrapText="1"/>
    </xf>
    <xf numFmtId="0" fontId="85" fillId="33" borderId="24" xfId="0" applyNumberFormat="1" applyFont="1" applyFill="1" applyBorder="1" applyAlignment="1">
      <alignment horizontal="center" vertical="center" wrapText="1"/>
    </xf>
    <xf numFmtId="0" fontId="85" fillId="33" borderId="37" xfId="0" applyNumberFormat="1" applyFont="1" applyFill="1" applyBorder="1" applyAlignment="1">
      <alignment horizontal="center" vertical="center" wrapText="1"/>
    </xf>
    <xf numFmtId="0" fontId="85" fillId="33" borderId="55" xfId="0" applyNumberFormat="1" applyFont="1" applyFill="1" applyBorder="1" applyAlignment="1">
      <alignment horizontal="center" vertical="center" wrapText="1"/>
    </xf>
    <xf numFmtId="0" fontId="92" fillId="33" borderId="24" xfId="0" applyNumberFormat="1" applyFont="1" applyFill="1" applyBorder="1" applyAlignment="1">
      <alignment horizontal="right" vertical="center"/>
    </xf>
    <xf numFmtId="0" fontId="92" fillId="33" borderId="37" xfId="0" applyNumberFormat="1" applyFont="1" applyFill="1" applyBorder="1" applyAlignment="1">
      <alignment horizontal="right" vertical="center"/>
    </xf>
    <xf numFmtId="0" fontId="92" fillId="33" borderId="55" xfId="0" applyNumberFormat="1" applyFont="1" applyFill="1" applyBorder="1" applyAlignment="1">
      <alignment horizontal="right" vertical="center"/>
    </xf>
    <xf numFmtId="0" fontId="83" fillId="33" borderId="0" xfId="0" applyNumberFormat="1" applyFont="1" applyFill="1" applyBorder="1" applyAlignment="1">
      <alignment horizontal="center"/>
    </xf>
    <xf numFmtId="49" fontId="85" fillId="33" borderId="23" xfId="0" applyNumberFormat="1" applyFont="1" applyFill="1" applyBorder="1" applyAlignment="1">
      <alignment horizontal="center" vertical="center"/>
    </xf>
    <xf numFmtId="0" fontId="92" fillId="0" borderId="23" xfId="0" applyNumberFormat="1" applyFont="1" applyFill="1" applyBorder="1" applyAlignment="1">
      <alignment horizontal="center" vertical="top"/>
    </xf>
    <xf numFmtId="49" fontId="92" fillId="0" borderId="23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right" vertical="center"/>
    </xf>
    <xf numFmtId="49" fontId="92" fillId="0" borderId="55" xfId="0" applyNumberFormat="1" applyFont="1" applyFill="1" applyBorder="1" applyAlignment="1">
      <alignment horizontal="right" vertical="center"/>
    </xf>
    <xf numFmtId="0" fontId="92" fillId="0" borderId="23" xfId="0" applyNumberFormat="1" applyFont="1" applyFill="1" applyBorder="1" applyAlignment="1">
      <alignment horizontal="center" vertical="center"/>
    </xf>
    <xf numFmtId="43" fontId="92" fillId="0" borderId="23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wrapText="1"/>
    </xf>
    <xf numFmtId="0" fontId="92" fillId="0" borderId="25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 wrapText="1"/>
    </xf>
    <xf numFmtId="0" fontId="92" fillId="0" borderId="59" xfId="0" applyNumberFormat="1" applyFont="1" applyFill="1" applyBorder="1" applyAlignment="1">
      <alignment horizontal="center" vertical="center" wrapText="1"/>
    </xf>
    <xf numFmtId="0" fontId="85" fillId="0" borderId="23" xfId="0" applyNumberFormat="1" applyFont="1" applyFill="1" applyBorder="1" applyAlignment="1">
      <alignment horizontal="center" vertical="top"/>
    </xf>
    <xf numFmtId="0" fontId="83" fillId="0" borderId="0" xfId="0" applyNumberFormat="1" applyFont="1" applyFill="1" applyBorder="1" applyAlignment="1">
      <alignment horizontal="center"/>
    </xf>
    <xf numFmtId="49" fontId="92" fillId="0" borderId="24" xfId="0" applyNumberFormat="1" applyFont="1" applyFill="1" applyBorder="1" applyAlignment="1">
      <alignment horizontal="right" vertical="center"/>
    </xf>
    <xf numFmtId="185" fontId="85" fillId="0" borderId="23" xfId="0" applyNumberFormat="1" applyFont="1" applyFill="1" applyBorder="1" applyAlignment="1">
      <alignment horizontal="center" vertical="center"/>
    </xf>
    <xf numFmtId="186" fontId="85" fillId="0" borderId="23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 wrapText="1"/>
    </xf>
    <xf numFmtId="49" fontId="85" fillId="0" borderId="24" xfId="0" applyNumberFormat="1" applyFont="1" applyFill="1" applyBorder="1" applyAlignment="1">
      <alignment horizontal="right" vertical="center"/>
    </xf>
    <xf numFmtId="49" fontId="85" fillId="0" borderId="37" xfId="0" applyNumberFormat="1" applyFont="1" applyFill="1" applyBorder="1" applyAlignment="1">
      <alignment horizontal="right" vertical="center"/>
    </xf>
    <xf numFmtId="49" fontId="85" fillId="0" borderId="55" xfId="0" applyNumberFormat="1" applyFont="1" applyFill="1" applyBorder="1" applyAlignment="1">
      <alignment horizontal="right" vertical="center"/>
    </xf>
    <xf numFmtId="0" fontId="85" fillId="0" borderId="24" xfId="0" applyNumberFormat="1" applyFont="1" applyFill="1" applyBorder="1" applyAlignment="1">
      <alignment horizontal="center" vertical="center"/>
    </xf>
    <xf numFmtId="0" fontId="85" fillId="0" borderId="37" xfId="0" applyNumberFormat="1" applyFont="1" applyFill="1" applyBorder="1" applyAlignment="1">
      <alignment horizontal="center" vertical="center"/>
    </xf>
    <xf numFmtId="0" fontId="85" fillId="0" borderId="55" xfId="0" applyNumberFormat="1" applyFont="1" applyFill="1" applyBorder="1" applyAlignment="1">
      <alignment horizontal="center" vertical="center"/>
    </xf>
    <xf numFmtId="4" fontId="85" fillId="0" borderId="23" xfId="0" applyNumberFormat="1" applyFont="1" applyFill="1" applyBorder="1" applyAlignment="1">
      <alignment horizontal="center" vertical="center"/>
    </xf>
    <xf numFmtId="171" fontId="92" fillId="0" borderId="23" xfId="0" applyNumberFormat="1" applyFont="1" applyFill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left"/>
    </xf>
    <xf numFmtId="0" fontId="85" fillId="0" borderId="25" xfId="0" applyNumberFormat="1" applyFont="1" applyFill="1" applyBorder="1" applyAlignment="1">
      <alignment horizontal="center" vertical="center" wrapText="1"/>
    </xf>
    <xf numFmtId="0" fontId="85" fillId="0" borderId="10" xfId="0" applyNumberFormat="1" applyFont="1" applyFill="1" applyBorder="1" applyAlignment="1">
      <alignment horizontal="center" vertical="center" wrapText="1"/>
    </xf>
    <xf numFmtId="0" fontId="85" fillId="0" borderId="59" xfId="0" applyNumberFormat="1" applyFont="1" applyFill="1" applyBorder="1" applyAlignment="1">
      <alignment horizontal="center" vertical="center" wrapText="1"/>
    </xf>
    <xf numFmtId="171" fontId="85" fillId="0" borderId="23" xfId="0" applyNumberFormat="1" applyFont="1" applyFill="1" applyBorder="1" applyAlignment="1">
      <alignment horizontal="center" vertical="center"/>
    </xf>
    <xf numFmtId="49" fontId="83" fillId="0" borderId="13" xfId="0" applyNumberFormat="1" applyFont="1" applyFill="1" applyBorder="1" applyAlignment="1">
      <alignment horizontal="center"/>
    </xf>
    <xf numFmtId="0" fontId="83" fillId="0" borderId="0" xfId="0" applyNumberFormat="1" applyFont="1" applyFill="1" applyBorder="1" applyAlignment="1">
      <alignment horizontal="left"/>
    </xf>
    <xf numFmtId="0" fontId="83" fillId="0" borderId="13" xfId="0" applyNumberFormat="1" applyFont="1" applyFill="1" applyBorder="1" applyAlignment="1">
      <alignment horizontal="center"/>
    </xf>
    <xf numFmtId="0" fontId="85" fillId="0" borderId="24" xfId="0" applyNumberFormat="1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/>
    </xf>
    <xf numFmtId="0" fontId="93" fillId="0" borderId="55" xfId="0" applyFont="1" applyFill="1" applyBorder="1" applyAlignment="1">
      <alignment/>
    </xf>
    <xf numFmtId="0" fontId="85" fillId="0" borderId="37" xfId="0" applyNumberFormat="1" applyFont="1" applyFill="1" applyBorder="1" applyAlignment="1">
      <alignment horizontal="left" vertical="center" wrapText="1"/>
    </xf>
    <xf numFmtId="0" fontId="85" fillId="0" borderId="55" xfId="0" applyNumberFormat="1" applyFont="1" applyFill="1" applyBorder="1" applyAlignment="1">
      <alignment horizontal="left" vertical="center" wrapText="1"/>
    </xf>
    <xf numFmtId="0" fontId="85" fillId="0" borderId="10" xfId="0" applyNumberFormat="1" applyFont="1" applyFill="1" applyBorder="1" applyAlignment="1">
      <alignment horizontal="left" vertical="center" wrapText="1" indent="2"/>
    </xf>
    <xf numFmtId="0" fontId="85" fillId="0" borderId="59" xfId="0" applyNumberFormat="1" applyFont="1" applyFill="1" applyBorder="1" applyAlignment="1">
      <alignment horizontal="left" vertical="center" wrapText="1" indent="2"/>
    </xf>
    <xf numFmtId="0" fontId="85" fillId="0" borderId="13" xfId="0" applyNumberFormat="1" applyFont="1" applyFill="1" applyBorder="1" applyAlignment="1">
      <alignment horizontal="left" vertical="center" wrapText="1"/>
    </xf>
    <xf numFmtId="0" fontId="85" fillId="0" borderId="19" xfId="0" applyNumberFormat="1" applyFont="1" applyFill="1" applyBorder="1" applyAlignment="1">
      <alignment horizontal="left" vertical="center" wrapText="1"/>
    </xf>
    <xf numFmtId="49" fontId="85" fillId="0" borderId="25" xfId="0" applyNumberFormat="1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49" fontId="85" fillId="0" borderId="59" xfId="0" applyNumberFormat="1" applyFont="1" applyFill="1" applyBorder="1" applyAlignment="1">
      <alignment horizontal="center" vertical="center"/>
    </xf>
    <xf numFmtId="49" fontId="85" fillId="0" borderId="12" xfId="0" applyNumberFormat="1" applyFont="1" applyFill="1" applyBorder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vertical="center"/>
    </xf>
    <xf numFmtId="49" fontId="85" fillId="0" borderId="19" xfId="0" applyNumberFormat="1" applyFont="1" applyFill="1" applyBorder="1" applyAlignment="1">
      <alignment horizontal="center" vertical="center"/>
    </xf>
    <xf numFmtId="43" fontId="85" fillId="0" borderId="25" xfId="0" applyNumberFormat="1" applyFont="1" applyFill="1" applyBorder="1" applyAlignment="1">
      <alignment horizontal="center"/>
    </xf>
    <xf numFmtId="0" fontId="85" fillId="0" borderId="10" xfId="0" applyNumberFormat="1" applyFont="1" applyFill="1" applyBorder="1" applyAlignment="1">
      <alignment horizontal="center"/>
    </xf>
    <xf numFmtId="0" fontId="85" fillId="0" borderId="59" xfId="0" applyNumberFormat="1" applyFont="1" applyFill="1" applyBorder="1" applyAlignment="1">
      <alignment horizontal="center"/>
    </xf>
    <xf numFmtId="0" fontId="85" fillId="0" borderId="12" xfId="0" applyNumberFormat="1" applyFont="1" applyFill="1" applyBorder="1" applyAlignment="1">
      <alignment horizontal="center"/>
    </xf>
    <xf numFmtId="0" fontId="85" fillId="0" borderId="13" xfId="0" applyNumberFormat="1" applyFont="1" applyFill="1" applyBorder="1" applyAlignment="1">
      <alignment horizontal="center"/>
    </xf>
    <xf numFmtId="0" fontId="85" fillId="0" borderId="19" xfId="0" applyNumberFormat="1" applyFont="1" applyFill="1" applyBorder="1" applyAlignment="1">
      <alignment horizontal="center"/>
    </xf>
    <xf numFmtId="43" fontId="92" fillId="0" borderId="25" xfId="0" applyNumberFormat="1" applyFont="1" applyFill="1" applyBorder="1" applyAlignment="1">
      <alignment horizontal="center"/>
    </xf>
    <xf numFmtId="43" fontId="92" fillId="0" borderId="10" xfId="0" applyNumberFormat="1" applyFont="1" applyFill="1" applyBorder="1" applyAlignment="1">
      <alignment horizontal="center"/>
    </xf>
    <xf numFmtId="43" fontId="92" fillId="0" borderId="59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43" fontId="92" fillId="0" borderId="13" xfId="0" applyNumberFormat="1" applyFont="1" applyFill="1" applyBorder="1" applyAlignment="1">
      <alignment horizontal="center"/>
    </xf>
    <xf numFmtId="43" fontId="92" fillId="0" borderId="19" xfId="0" applyNumberFormat="1" applyFont="1" applyFill="1" applyBorder="1" applyAlignment="1">
      <alignment horizontal="center"/>
    </xf>
    <xf numFmtId="0" fontId="85" fillId="0" borderId="37" xfId="0" applyNumberFormat="1" applyFont="1" applyFill="1" applyBorder="1" applyAlignment="1">
      <alignment horizontal="left" vertical="center" wrapText="1" indent="2"/>
    </xf>
    <xf numFmtId="0" fontId="85" fillId="0" borderId="55" xfId="0" applyNumberFormat="1" applyFont="1" applyFill="1" applyBorder="1" applyAlignment="1">
      <alignment horizontal="left" vertical="center" wrapText="1" indent="2"/>
    </xf>
    <xf numFmtId="43" fontId="85" fillId="0" borderId="10" xfId="0" applyNumberFormat="1" applyFont="1" applyFill="1" applyBorder="1" applyAlignment="1">
      <alignment horizontal="center"/>
    </xf>
    <xf numFmtId="43" fontId="85" fillId="0" borderId="59" xfId="0" applyNumberFormat="1" applyFont="1" applyFill="1" applyBorder="1" applyAlignment="1">
      <alignment horizontal="center"/>
    </xf>
    <xf numFmtId="43" fontId="85" fillId="0" borderId="12" xfId="0" applyNumberFormat="1" applyFont="1" applyFill="1" applyBorder="1" applyAlignment="1">
      <alignment horizontal="center"/>
    </xf>
    <xf numFmtId="43" fontId="85" fillId="0" borderId="13" xfId="0" applyNumberFormat="1" applyFont="1" applyFill="1" applyBorder="1" applyAlignment="1">
      <alignment horizontal="center"/>
    </xf>
    <xf numFmtId="43" fontId="85" fillId="0" borderId="19" xfId="0" applyNumberFormat="1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 horizontal="justify" wrapText="1"/>
    </xf>
    <xf numFmtId="49" fontId="83" fillId="0" borderId="13" xfId="0" applyNumberFormat="1" applyFont="1" applyFill="1" applyBorder="1" applyAlignment="1">
      <alignment horizontal="left"/>
    </xf>
    <xf numFmtId="0" fontId="92" fillId="0" borderId="24" xfId="0" applyNumberFormat="1" applyFont="1" applyFill="1" applyBorder="1" applyAlignment="1">
      <alignment horizontal="center" vertical="center" wrapText="1"/>
    </xf>
    <xf numFmtId="0" fontId="92" fillId="0" borderId="37" xfId="0" applyNumberFormat="1" applyFont="1" applyFill="1" applyBorder="1" applyAlignment="1">
      <alignment horizontal="center" vertical="center" wrapText="1"/>
    </xf>
    <xf numFmtId="0" fontId="92" fillId="0" borderId="55" xfId="0" applyNumberFormat="1" applyFont="1" applyFill="1" applyBorder="1" applyAlignment="1">
      <alignment horizontal="center" vertical="center" wrapText="1"/>
    </xf>
    <xf numFmtId="49" fontId="92" fillId="0" borderId="23" xfId="0" applyNumberFormat="1" applyFont="1" applyFill="1" applyBorder="1" applyAlignment="1">
      <alignment horizontal="right" vertical="center"/>
    </xf>
    <xf numFmtId="0" fontId="85" fillId="0" borderId="37" xfId="0" applyNumberFormat="1" applyFont="1" applyFill="1" applyBorder="1" applyAlignment="1">
      <alignment horizontal="center" vertical="center" wrapText="1"/>
    </xf>
    <xf numFmtId="0" fontId="85" fillId="0" borderId="55" xfId="0" applyNumberFormat="1" applyFont="1" applyFill="1" applyBorder="1" applyAlignment="1">
      <alignment horizontal="center" vertical="center" wrapText="1"/>
    </xf>
    <xf numFmtId="49" fontId="92" fillId="0" borderId="24" xfId="0" applyNumberFormat="1" applyFont="1" applyFill="1" applyBorder="1" applyAlignment="1">
      <alignment horizontal="left" vertical="center"/>
    </xf>
    <xf numFmtId="49" fontId="92" fillId="0" borderId="37" xfId="0" applyNumberFormat="1" applyFont="1" applyFill="1" applyBorder="1" applyAlignment="1">
      <alignment horizontal="left" vertical="center"/>
    </xf>
    <xf numFmtId="49" fontId="92" fillId="0" borderId="55" xfId="0" applyNumberFormat="1" applyFont="1" applyFill="1" applyBorder="1" applyAlignment="1">
      <alignment horizontal="left" vertical="center"/>
    </xf>
    <xf numFmtId="49" fontId="85" fillId="0" borderId="24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55" xfId="0" applyNumberFormat="1" applyFont="1" applyFill="1" applyBorder="1" applyAlignment="1">
      <alignment horizontal="center" vertical="center"/>
    </xf>
    <xf numFmtId="171" fontId="92" fillId="0" borderId="24" xfId="0" applyNumberFormat="1" applyFont="1" applyFill="1" applyBorder="1" applyAlignment="1">
      <alignment horizontal="center" vertical="top"/>
    </xf>
    <xf numFmtId="0" fontId="92" fillId="0" borderId="37" xfId="0" applyNumberFormat="1" applyFont="1" applyFill="1" applyBorder="1" applyAlignment="1">
      <alignment horizontal="center" vertical="top"/>
    </xf>
    <xf numFmtId="0" fontId="92" fillId="0" borderId="55" xfId="0" applyNumberFormat="1" applyFont="1" applyFill="1" applyBorder="1" applyAlignment="1">
      <alignment horizontal="center" vertical="top"/>
    </xf>
    <xf numFmtId="0" fontId="92" fillId="0" borderId="24" xfId="0" applyNumberFormat="1" applyFont="1" applyFill="1" applyBorder="1" applyAlignment="1">
      <alignment horizontal="left" vertical="top"/>
    </xf>
    <xf numFmtId="0" fontId="92" fillId="0" borderId="37" xfId="0" applyNumberFormat="1" applyFont="1" applyFill="1" applyBorder="1" applyAlignment="1">
      <alignment horizontal="left" vertical="top"/>
    </xf>
    <xf numFmtId="0" fontId="92" fillId="0" borderId="55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zoomScale="120" zoomScaleNormal="120" zoomScaleSheetLayoutView="120" zoomScalePageLayoutView="0" workbookViewId="0" topLeftCell="A7">
      <selection activeCell="EZ22" sqref="EZ22:FK24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145" t="s">
        <v>4</v>
      </c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68:167" s="9" customFormat="1" ht="10.5" customHeight="1">
      <c r="BP9" s="146" t="s">
        <v>276</v>
      </c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</row>
    <row r="10" spans="68:167" s="14" customFormat="1" ht="9.75" customHeight="1">
      <c r="BP10" s="147" t="s">
        <v>5</v>
      </c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</row>
    <row r="11" spans="68:167" s="9" customFormat="1" ht="10.5" customHeight="1"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68:167" s="14" customFormat="1" ht="9.75" customHeight="1">
      <c r="BP12" s="149" t="s">
        <v>6</v>
      </c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</row>
    <row r="13" spans="68:167" s="9" customFormat="1" ht="10.5" customHeight="1"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59"/>
      <c r="CM13" s="59"/>
      <c r="DT13" s="59"/>
      <c r="DU13" s="59"/>
      <c r="DV13" s="59"/>
      <c r="DW13" s="59"/>
      <c r="DX13" s="59"/>
      <c r="DY13" s="146" t="s">
        <v>277</v>
      </c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</row>
    <row r="14" spans="68:167" s="14" customFormat="1" ht="9.75" customHeight="1">
      <c r="BP14" s="149" t="s">
        <v>7</v>
      </c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29"/>
      <c r="CM14" s="29"/>
      <c r="DY14" s="147" t="s">
        <v>8</v>
      </c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</row>
    <row r="15" spans="68:167" s="9" customFormat="1" ht="10.5" customHeight="1">
      <c r="BP15" s="27" t="s">
        <v>9</v>
      </c>
      <c r="BQ15" s="151" t="s">
        <v>399</v>
      </c>
      <c r="BR15" s="151"/>
      <c r="BS15" s="151"/>
      <c r="BT15" s="151"/>
      <c r="BU15" s="151"/>
      <c r="BV15" s="152" t="s">
        <v>9</v>
      </c>
      <c r="BW15" s="152"/>
      <c r="BX15" s="151" t="s">
        <v>400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3">
        <v>20</v>
      </c>
      <c r="CV15" s="153"/>
      <c r="CW15" s="153"/>
      <c r="CX15" s="153"/>
      <c r="CY15" s="154" t="s">
        <v>13</v>
      </c>
      <c r="CZ15" s="154"/>
      <c r="DA15" s="154"/>
      <c r="DB15" s="152" t="s">
        <v>10</v>
      </c>
      <c r="DC15" s="152"/>
      <c r="DD15" s="152"/>
      <c r="FK15" s="27"/>
    </row>
    <row r="16" spans="2:154" s="5" customFormat="1" ht="15" customHeight="1">
      <c r="B16" s="155" t="s">
        <v>11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156" t="s">
        <v>13</v>
      </c>
      <c r="EK17" s="156"/>
      <c r="EL17" s="156"/>
      <c r="EM17" s="156"/>
      <c r="EN17" s="113" t="s">
        <v>14</v>
      </c>
      <c r="EO17" s="113"/>
      <c r="EP17" s="113"/>
      <c r="EQ17" s="113"/>
      <c r="ES17" s="155" t="s">
        <v>397</v>
      </c>
      <c r="ET17" s="155"/>
      <c r="EU17" s="155"/>
      <c r="EV17" s="155"/>
      <c r="EW17" s="155"/>
      <c r="EZ17" s="157" t="s">
        <v>15</v>
      </c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9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160" t="s">
        <v>18</v>
      </c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2"/>
    </row>
    <row r="19" spans="43:167" s="9" customFormat="1" ht="10.5" customHeight="1">
      <c r="AQ19" s="27" t="s">
        <v>19</v>
      </c>
      <c r="AR19" s="163" t="s">
        <v>399</v>
      </c>
      <c r="AS19" s="163"/>
      <c r="AT19" s="163"/>
      <c r="AU19" s="163"/>
      <c r="AV19" s="163"/>
      <c r="AW19" s="152" t="s">
        <v>9</v>
      </c>
      <c r="AX19" s="152"/>
      <c r="AY19" s="163" t="s">
        <v>400</v>
      </c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53">
        <v>20</v>
      </c>
      <c r="BW19" s="153"/>
      <c r="BX19" s="153"/>
      <c r="BY19" s="153"/>
      <c r="BZ19" s="164" t="s">
        <v>13</v>
      </c>
      <c r="CA19" s="164"/>
      <c r="CB19" s="164"/>
      <c r="CC19" s="152" t="s">
        <v>10</v>
      </c>
      <c r="CD19" s="152"/>
      <c r="CE19" s="152"/>
      <c r="ER19" s="27"/>
      <c r="ES19" s="27"/>
      <c r="ET19" s="27"/>
      <c r="EU19" s="27"/>
      <c r="EX19" s="27" t="s">
        <v>21</v>
      </c>
      <c r="EZ19" s="165" t="s">
        <v>398</v>
      </c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7"/>
    </row>
    <row r="20" spans="1:167" s="9" customFormat="1" ht="14.25" customHeight="1">
      <c r="A20" s="9" t="s">
        <v>22</v>
      </c>
      <c r="AO20" s="200" t="s">
        <v>383</v>
      </c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R20" s="27"/>
      <c r="ES20" s="27"/>
      <c r="ET20" s="27"/>
      <c r="EU20" s="27"/>
      <c r="EX20" s="27"/>
      <c r="EZ20" s="202" t="s">
        <v>264</v>
      </c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4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R21" s="27"/>
      <c r="ES21" s="27"/>
      <c r="ET21" s="27"/>
      <c r="EU21" s="27"/>
      <c r="EX21" s="27" t="s">
        <v>24</v>
      </c>
      <c r="EZ21" s="205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206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202" t="s">
        <v>262</v>
      </c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4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210" t="s">
        <v>386</v>
      </c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2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207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213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205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206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R25" s="27"/>
      <c r="ES25" s="27"/>
      <c r="ET25" s="27"/>
      <c r="EU25" s="27"/>
      <c r="EX25" s="117" t="s">
        <v>28</v>
      </c>
      <c r="EZ25" s="169" t="s">
        <v>385</v>
      </c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1"/>
    </row>
    <row r="26" spans="1:167" s="9" customFormat="1" ht="10.5" customHeight="1">
      <c r="A26" s="9" t="s">
        <v>29</v>
      </c>
      <c r="AO26" s="195" t="s">
        <v>384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R26" s="27"/>
      <c r="ES26" s="27"/>
      <c r="ET26" s="27"/>
      <c r="EU26" s="27"/>
      <c r="EX26" s="27"/>
      <c r="EZ26" s="172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4"/>
    </row>
    <row r="27" spans="1:167" s="9" customFormat="1" ht="10.5" customHeight="1">
      <c r="A27" s="9" t="s">
        <v>30</v>
      </c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R27" s="27"/>
      <c r="ES27" s="27"/>
      <c r="ET27" s="27"/>
      <c r="EU27" s="27"/>
      <c r="EX27" s="27" t="s">
        <v>31</v>
      </c>
      <c r="EZ27" s="175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7"/>
    </row>
    <row r="28" spans="1:167" s="9" customFormat="1" ht="10.5" customHeight="1">
      <c r="A28" s="9" t="s">
        <v>29</v>
      </c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N28" s="17"/>
      <c r="EO28" s="17"/>
      <c r="EP28" s="17"/>
      <c r="EQ28" s="17"/>
      <c r="ER28" s="117"/>
      <c r="ES28" s="117"/>
      <c r="ET28" s="117"/>
      <c r="EU28" s="117"/>
      <c r="EW28" s="17"/>
      <c r="EZ28" s="172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4"/>
    </row>
    <row r="29" spans="1:167" s="9" customFormat="1" ht="10.5" customHeight="1">
      <c r="A29" s="9" t="s">
        <v>32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98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99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75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7"/>
    </row>
    <row r="31" spans="12:167" s="9" customFormat="1" ht="10.5" customHeight="1"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78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80"/>
    </row>
    <row r="32" spans="12:167" s="14" customFormat="1" ht="10.5" customHeight="1">
      <c r="L32" s="149" t="s">
        <v>36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216" t="s">
        <v>387</v>
      </c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</row>
    <row r="35" spans="1:142" ht="12" customHeight="1">
      <c r="A35" s="106" t="s">
        <v>38</v>
      </c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</row>
    <row r="36" spans="1:142" ht="12" customHeight="1">
      <c r="A36" s="106" t="s">
        <v>39</v>
      </c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</row>
    <row r="37" spans="1:142" ht="12" customHeight="1">
      <c r="A37" s="106" t="s">
        <v>40</v>
      </c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1" t="s">
        <v>42</v>
      </c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3"/>
    </row>
    <row r="40" spans="1:167" s="9" customFormat="1" ht="10.5" customHeight="1">
      <c r="A40" s="9" t="s">
        <v>43</v>
      </c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H40" s="184" t="s">
        <v>388</v>
      </c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ET40" s="27"/>
      <c r="EU40" s="27"/>
      <c r="EW40" s="17"/>
      <c r="EX40" s="27" t="s">
        <v>44</v>
      </c>
      <c r="EZ40" s="185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7"/>
    </row>
    <row r="41" spans="14:58" s="14" customFormat="1" ht="10.5" customHeight="1">
      <c r="N41" s="149" t="s">
        <v>7</v>
      </c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H41" s="147" t="s">
        <v>8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88" t="s">
        <v>46</v>
      </c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90" t="s">
        <v>48</v>
      </c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H44" s="192" t="s">
        <v>265</v>
      </c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49" t="s">
        <v>7</v>
      </c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H45" s="147" t="s">
        <v>8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X45" s="43"/>
      <c r="BY45" s="9" t="s">
        <v>51</v>
      </c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Z45" s="150"/>
      <c r="DA45" s="150"/>
      <c r="DB45" s="150"/>
      <c r="DC45" s="150"/>
      <c r="DD45" s="150"/>
      <c r="DE45" s="150"/>
      <c r="DF45" s="150"/>
      <c r="DG45" s="150"/>
      <c r="DH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93" t="s">
        <v>52</v>
      </c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Z46" s="193" t="s">
        <v>7</v>
      </c>
      <c r="DA46" s="193"/>
      <c r="DB46" s="193"/>
      <c r="DC46" s="193"/>
      <c r="DD46" s="193"/>
      <c r="DE46" s="193"/>
      <c r="DF46" s="193"/>
      <c r="DG46" s="193"/>
      <c r="DH46" s="193"/>
      <c r="DJ46" s="193" t="s">
        <v>8</v>
      </c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C46" s="193" t="s">
        <v>53</v>
      </c>
      <c r="ED46" s="193"/>
      <c r="EE46" s="193"/>
      <c r="EF46" s="193"/>
      <c r="EG46" s="193"/>
      <c r="EH46" s="193"/>
      <c r="EI46" s="193"/>
      <c r="EJ46" s="193"/>
      <c r="EK46" s="193"/>
      <c r="EL46" s="193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O47" s="192" t="s">
        <v>389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H47" s="163" t="s">
        <v>266</v>
      </c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X47" s="43"/>
      <c r="BY47" s="153" t="s">
        <v>9</v>
      </c>
      <c r="BZ47" s="153"/>
      <c r="CA47" s="151"/>
      <c r="CB47" s="151"/>
      <c r="CC47" s="151"/>
      <c r="CD47" s="151"/>
      <c r="CE47" s="151"/>
      <c r="CF47" s="152" t="s">
        <v>9</v>
      </c>
      <c r="CG47" s="152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3">
        <v>20</v>
      </c>
      <c r="DF47" s="153"/>
      <c r="DG47" s="153"/>
      <c r="DH47" s="153"/>
      <c r="DI47" s="154"/>
      <c r="DJ47" s="154"/>
      <c r="DK47" s="154"/>
      <c r="DL47" s="152" t="s">
        <v>10</v>
      </c>
      <c r="DM47" s="152"/>
      <c r="DN47" s="152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93" t="s">
        <v>52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D48" s="193" t="s">
        <v>7</v>
      </c>
      <c r="AE48" s="193"/>
      <c r="AF48" s="193"/>
      <c r="AG48" s="193"/>
      <c r="AH48" s="193"/>
      <c r="AI48" s="193"/>
      <c r="AJ48" s="193"/>
      <c r="AK48" s="193"/>
      <c r="AL48" s="193"/>
      <c r="AM48" s="193"/>
      <c r="AO48" s="193" t="s">
        <v>8</v>
      </c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H48" s="194" t="s">
        <v>53</v>
      </c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53" t="s">
        <v>9</v>
      </c>
      <c r="B49" s="153"/>
      <c r="C49" s="163" t="s">
        <v>399</v>
      </c>
      <c r="D49" s="163"/>
      <c r="E49" s="163"/>
      <c r="F49" s="163"/>
      <c r="G49" s="163"/>
      <c r="H49" s="152" t="s">
        <v>9</v>
      </c>
      <c r="I49" s="152"/>
      <c r="J49" s="163" t="s">
        <v>400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53">
        <v>20</v>
      </c>
      <c r="AH49" s="153"/>
      <c r="AI49" s="153"/>
      <c r="AJ49" s="153"/>
      <c r="AK49" s="164" t="s">
        <v>13</v>
      </c>
      <c r="AL49" s="164"/>
      <c r="AM49" s="164"/>
      <c r="AN49" s="152" t="s">
        <v>10</v>
      </c>
      <c r="AO49" s="152"/>
      <c r="AP49" s="152"/>
    </row>
    <row r="50" s="9" customFormat="1" ht="3" customHeight="1"/>
  </sheetData>
  <sheetProtection/>
  <mergeCells count="85">
    <mergeCell ref="ES17:EW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A49:B49"/>
    <mergeCell ref="C49:G49"/>
    <mergeCell ref="H49:I49"/>
    <mergeCell ref="J49:AF49"/>
    <mergeCell ref="AG49:AJ49"/>
    <mergeCell ref="AK49:AM49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EZ39:FK39"/>
    <mergeCell ref="N40:AF40"/>
    <mergeCell ref="AH40:BF40"/>
    <mergeCell ref="EZ40:FK40"/>
    <mergeCell ref="EZ19:FK19"/>
    <mergeCell ref="AO25:EL25"/>
    <mergeCell ref="EZ25:FK25"/>
    <mergeCell ref="EZ26:FK26"/>
    <mergeCell ref="EZ27:FK27"/>
    <mergeCell ref="EZ30:FK30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SheetLayoutView="100" zoomScalePageLayoutView="0" workbookViewId="0" topLeftCell="A1">
      <selection activeCell="BX23" sqref="BX23:CP23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93" t="s">
        <v>177</v>
      </c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EA2" s="393"/>
      <c r="EB2" s="393"/>
      <c r="EC2" s="393"/>
      <c r="ED2" s="393"/>
      <c r="EE2" s="393"/>
      <c r="EF2" s="393"/>
      <c r="EG2" s="393"/>
      <c r="EH2" s="393"/>
      <c r="EI2" s="393"/>
      <c r="EJ2" s="393"/>
      <c r="EK2" s="393"/>
      <c r="EL2" s="393"/>
      <c r="EM2" s="393"/>
      <c r="EN2" s="393"/>
      <c r="EO2" s="393"/>
      <c r="EP2" s="393"/>
      <c r="EQ2" s="393"/>
      <c r="ER2" s="393"/>
      <c r="ES2" s="393"/>
      <c r="ET2" s="393"/>
      <c r="EU2" s="393"/>
      <c r="EV2" s="393"/>
      <c r="EW2" s="393"/>
      <c r="EX2" s="393"/>
      <c r="EY2" s="393"/>
      <c r="EZ2" s="393"/>
      <c r="FA2" s="393"/>
      <c r="FB2" s="393"/>
      <c r="FC2" s="393"/>
      <c r="FD2" s="393"/>
      <c r="FE2" s="393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94" t="s">
        <v>179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</row>
    <row r="9" spans="1:161" s="7" customFormat="1" ht="15">
      <c r="A9" s="223" t="s">
        <v>180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</row>
    <row r="10" ht="6" customHeight="1"/>
    <row r="11" spans="1:161" s="1" customFormat="1" ht="14.25">
      <c r="A11" s="1" t="s">
        <v>181</v>
      </c>
      <c r="X11" s="395" t="s">
        <v>307</v>
      </c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96" t="s">
        <v>182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7" t="s">
        <v>314</v>
      </c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397"/>
      <c r="EB13" s="397"/>
      <c r="EC13" s="397"/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397"/>
      <c r="ER13" s="397"/>
      <c r="ES13" s="397"/>
      <c r="ET13" s="397"/>
      <c r="EU13" s="397"/>
      <c r="EV13" s="397"/>
      <c r="EW13" s="397"/>
      <c r="EX13" s="397"/>
      <c r="EY13" s="397"/>
      <c r="EZ13" s="397"/>
      <c r="FA13" s="397"/>
      <c r="FB13" s="397"/>
      <c r="FC13" s="397"/>
      <c r="FD13" s="397"/>
      <c r="FE13" s="397"/>
    </row>
    <row r="14" ht="9.75" customHeight="1"/>
    <row r="15" spans="1:161" s="7" customFormat="1" ht="15">
      <c r="A15" s="223" t="s">
        <v>183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</row>
    <row r="16" ht="10.5" customHeight="1"/>
    <row r="17" spans="1:161" s="2" customFormat="1" ht="13.5" customHeight="1">
      <c r="A17" s="284" t="s">
        <v>64</v>
      </c>
      <c r="B17" s="285"/>
      <c r="C17" s="285"/>
      <c r="D17" s="285"/>
      <c r="E17" s="285"/>
      <c r="F17" s="286"/>
      <c r="G17" s="284" t="s">
        <v>184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84" t="s">
        <v>185</v>
      </c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6"/>
      <c r="AO17" s="226" t="s">
        <v>186</v>
      </c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8"/>
      <c r="DI17" s="284" t="s">
        <v>187</v>
      </c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6"/>
      <c r="DY17" s="284" t="s">
        <v>188</v>
      </c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6"/>
      <c r="EO17" s="284" t="s">
        <v>405</v>
      </c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6"/>
    </row>
    <row r="18" spans="1:161" s="2" customFormat="1" ht="13.5" customHeight="1">
      <c r="A18" s="287"/>
      <c r="B18" s="288"/>
      <c r="C18" s="288"/>
      <c r="D18" s="288"/>
      <c r="E18" s="288"/>
      <c r="F18" s="289"/>
      <c r="G18" s="287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9"/>
      <c r="Y18" s="287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9"/>
      <c r="AO18" s="284" t="s">
        <v>89</v>
      </c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6"/>
      <c r="BF18" s="226" t="s">
        <v>58</v>
      </c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8"/>
      <c r="DI18" s="287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9"/>
      <c r="DY18" s="287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9"/>
      <c r="EO18" s="287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9"/>
    </row>
    <row r="19" spans="1:161" s="2" customFormat="1" ht="39.75" customHeight="1">
      <c r="A19" s="290"/>
      <c r="B19" s="291"/>
      <c r="C19" s="291"/>
      <c r="D19" s="291"/>
      <c r="E19" s="291"/>
      <c r="F19" s="292"/>
      <c r="G19" s="290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2"/>
      <c r="Y19" s="290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  <c r="AO19" s="290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  <c r="BF19" s="304" t="s">
        <v>189</v>
      </c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 t="s">
        <v>190</v>
      </c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 t="s">
        <v>191</v>
      </c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290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2"/>
      <c r="DY19" s="290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2"/>
      <c r="EO19" s="290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2"/>
    </row>
    <row r="20" spans="1:161" s="3" customFormat="1" ht="12.75">
      <c r="A20" s="309">
        <v>1</v>
      </c>
      <c r="B20" s="309"/>
      <c r="C20" s="309"/>
      <c r="D20" s="309"/>
      <c r="E20" s="309"/>
      <c r="F20" s="309"/>
      <c r="G20" s="309">
        <v>2</v>
      </c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>
        <v>3</v>
      </c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>
        <v>4</v>
      </c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>
        <v>5</v>
      </c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>
        <v>6</v>
      </c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>
        <v>7</v>
      </c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>
        <v>8</v>
      </c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>
        <v>9</v>
      </c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>
        <v>10</v>
      </c>
      <c r="EP20" s="309"/>
      <c r="EQ20" s="309"/>
      <c r="ER20" s="309"/>
      <c r="ES20" s="309"/>
      <c r="ET20" s="309"/>
      <c r="EU20" s="309"/>
      <c r="EV20" s="309"/>
      <c r="EW20" s="309"/>
      <c r="EX20" s="309"/>
      <c r="EY20" s="309"/>
      <c r="EZ20" s="309"/>
      <c r="FA20" s="309"/>
      <c r="FB20" s="309"/>
      <c r="FC20" s="309"/>
      <c r="FD20" s="309"/>
      <c r="FE20" s="309"/>
    </row>
    <row r="21" spans="1:161" s="4" customFormat="1" ht="15" customHeight="1">
      <c r="A21" s="385" t="s">
        <v>309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7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 t="s">
        <v>175</v>
      </c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 t="s">
        <v>175</v>
      </c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 t="s">
        <v>175</v>
      </c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 t="s">
        <v>175</v>
      </c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 t="s">
        <v>175</v>
      </c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 t="s">
        <v>175</v>
      </c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384"/>
      <c r="EK21" s="384"/>
      <c r="EL21" s="384"/>
      <c r="EM21" s="384"/>
      <c r="EN21" s="384"/>
      <c r="EO21" s="384" t="s">
        <v>175</v>
      </c>
      <c r="EP21" s="384"/>
      <c r="EQ21" s="384"/>
      <c r="ER21" s="384"/>
      <c r="ES21" s="384"/>
      <c r="ET21" s="384"/>
      <c r="EU21" s="384"/>
      <c r="EV21" s="384"/>
      <c r="EW21" s="384"/>
      <c r="EX21" s="384"/>
      <c r="EY21" s="384"/>
      <c r="EZ21" s="384"/>
      <c r="FA21" s="384"/>
      <c r="FB21" s="384"/>
      <c r="FC21" s="384"/>
      <c r="FD21" s="384"/>
      <c r="FE21" s="384"/>
    </row>
    <row r="22" spans="1:161" s="4" customFormat="1" ht="15" customHeight="1">
      <c r="A22" s="384" t="s">
        <v>42</v>
      </c>
      <c r="B22" s="384"/>
      <c r="C22" s="384"/>
      <c r="D22" s="384"/>
      <c r="E22" s="384"/>
      <c r="F22" s="384"/>
      <c r="G22" s="388" t="s">
        <v>43</v>
      </c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4" t="s">
        <v>175</v>
      </c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>
        <f>AO30</f>
        <v>23164.75</v>
      </c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>
        <f>BF30</f>
        <v>14945</v>
      </c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>
        <f>CQ30</f>
        <v>8219.75</v>
      </c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384"/>
      <c r="EK22" s="384"/>
      <c r="EL22" s="384"/>
      <c r="EM22" s="384"/>
      <c r="EN22" s="384"/>
      <c r="EO22" s="384">
        <f>EO30</f>
        <v>162153.25</v>
      </c>
      <c r="EP22" s="384"/>
      <c r="EQ22" s="384"/>
      <c r="ER22" s="384"/>
      <c r="ES22" s="384"/>
      <c r="ET22" s="384"/>
      <c r="EU22" s="384"/>
      <c r="EV22" s="384"/>
      <c r="EW22" s="384"/>
      <c r="EX22" s="384"/>
      <c r="EY22" s="384"/>
      <c r="EZ22" s="384"/>
      <c r="FA22" s="384"/>
      <c r="FB22" s="384"/>
      <c r="FC22" s="384"/>
      <c r="FD22" s="384"/>
      <c r="FE22" s="384"/>
    </row>
    <row r="23" spans="1:161" s="4" customFormat="1" ht="29.25" customHeight="1">
      <c r="A23" s="384" t="s">
        <v>214</v>
      </c>
      <c r="B23" s="384"/>
      <c r="C23" s="384"/>
      <c r="D23" s="384"/>
      <c r="E23" s="384"/>
      <c r="F23" s="384"/>
      <c r="G23" s="388" t="s">
        <v>284</v>
      </c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4" t="s">
        <v>175</v>
      </c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>
        <f>AO31</f>
        <v>28584</v>
      </c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>
        <f>BF31</f>
        <v>12704</v>
      </c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>
        <f>BX31</f>
        <v>0</v>
      </c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>
        <f>CQ31</f>
        <v>3176</v>
      </c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384"/>
      <c r="EK23" s="384"/>
      <c r="EL23" s="384"/>
      <c r="EM23" s="384"/>
      <c r="EN23" s="384"/>
      <c r="EO23" s="384">
        <f>EO31</f>
        <v>200088</v>
      </c>
      <c r="EP23" s="384"/>
      <c r="EQ23" s="384"/>
      <c r="ER23" s="384"/>
      <c r="ES23" s="384"/>
      <c r="ET23" s="384"/>
      <c r="EU23" s="384"/>
      <c r="EV23" s="384"/>
      <c r="EW23" s="384"/>
      <c r="EX23" s="384"/>
      <c r="EY23" s="384"/>
      <c r="EZ23" s="384"/>
      <c r="FA23" s="384"/>
      <c r="FB23" s="384"/>
      <c r="FC23" s="384"/>
      <c r="FD23" s="384"/>
      <c r="FE23" s="384"/>
    </row>
    <row r="24" spans="1:161" s="4" customFormat="1" ht="29.25" customHeight="1">
      <c r="A24" s="384" t="s">
        <v>225</v>
      </c>
      <c r="B24" s="384"/>
      <c r="C24" s="384"/>
      <c r="D24" s="384"/>
      <c r="E24" s="384"/>
      <c r="F24" s="384"/>
      <c r="G24" s="388" t="s">
        <v>285</v>
      </c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4" t="s">
        <v>175</v>
      </c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>
        <f>AO32+AO33+AO34+AO36+AO37+AO35</f>
        <v>330057.24</v>
      </c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>
        <f>BF32+BF33+BF34+BF36+BF37+BF35</f>
        <v>48616</v>
      </c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>
        <f>BX32+BX33+BX34+BX36+BX37+BX35</f>
        <v>11872.93</v>
      </c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>
        <f>CQ32+CQ33+CQ34+CQ36+CQ37+CQ35</f>
        <v>98746.86</v>
      </c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384"/>
      <c r="EK24" s="384"/>
      <c r="EL24" s="384"/>
      <c r="EM24" s="384"/>
      <c r="EN24" s="384"/>
      <c r="EO24" s="384">
        <f>EO32+EO33+EO34+EO36+EO37+EO35</f>
        <v>2310400.6799999997</v>
      </c>
      <c r="EP24" s="384"/>
      <c r="EQ24" s="384"/>
      <c r="ER24" s="384"/>
      <c r="ES24" s="384"/>
      <c r="ET24" s="384"/>
      <c r="EU24" s="384"/>
      <c r="EV24" s="384"/>
      <c r="EW24" s="384"/>
      <c r="EX24" s="384"/>
      <c r="EY24" s="384"/>
      <c r="EZ24" s="384"/>
      <c r="FA24" s="384"/>
      <c r="FB24" s="384"/>
      <c r="FC24" s="384"/>
      <c r="FD24" s="384"/>
      <c r="FE24" s="384"/>
    </row>
    <row r="25" spans="1:161" s="4" customFormat="1" ht="29.25" customHeight="1">
      <c r="A25" s="384" t="s">
        <v>278</v>
      </c>
      <c r="B25" s="384"/>
      <c r="C25" s="384"/>
      <c r="D25" s="384"/>
      <c r="E25" s="384"/>
      <c r="F25" s="384"/>
      <c r="G25" s="388" t="s">
        <v>287</v>
      </c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4" t="s">
        <v>175</v>
      </c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>
        <f>AO38+AO39</f>
        <v>218928</v>
      </c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>
        <f>BF38+BF39</f>
        <v>9440</v>
      </c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>
        <f>BX38+BX39</f>
        <v>116740</v>
      </c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>
        <f>CQ38</f>
        <v>2124</v>
      </c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>
        <f>EO38+EO39</f>
        <v>1532499.07</v>
      </c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4"/>
      <c r="FB25" s="384"/>
      <c r="FC25" s="384"/>
      <c r="FD25" s="384"/>
      <c r="FE25" s="384"/>
    </row>
    <row r="26" spans="1:161" s="4" customFormat="1" ht="15" customHeight="1">
      <c r="A26" s="384" t="s">
        <v>279</v>
      </c>
      <c r="B26" s="384"/>
      <c r="C26" s="384"/>
      <c r="D26" s="384"/>
      <c r="E26" s="384"/>
      <c r="F26" s="384"/>
      <c r="G26" s="388" t="s">
        <v>286</v>
      </c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4" t="s">
        <v>175</v>
      </c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>
        <f>AO40+AO41+AO42+AO43+AO44+AO45+AO46+AO47</f>
        <v>217337</v>
      </c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>
        <f>BF40+BF41+BF42+BF43+BF44+BF45+BF46+BF47</f>
        <v>28060</v>
      </c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>
        <f>BX40+BX41+BX42+BX43+BX44+BX45+BX46+BX47</f>
        <v>139890.75</v>
      </c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4"/>
      <c r="DA26" s="384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384"/>
      <c r="EK26" s="384"/>
      <c r="EL26" s="384"/>
      <c r="EM26" s="384"/>
      <c r="EN26" s="384"/>
      <c r="EO26" s="384">
        <f>EO40+EO41+EO42+EO43+EO44+EO45+EO46+EO47</f>
        <v>1521359</v>
      </c>
      <c r="EP26" s="384"/>
      <c r="EQ26" s="384"/>
      <c r="ER26" s="384"/>
      <c r="ES26" s="384"/>
      <c r="ET26" s="384"/>
      <c r="EU26" s="384"/>
      <c r="EV26" s="384"/>
      <c r="EW26" s="384"/>
      <c r="EX26" s="384"/>
      <c r="EY26" s="384"/>
      <c r="EZ26" s="384"/>
      <c r="FA26" s="384"/>
      <c r="FB26" s="384"/>
      <c r="FC26" s="384"/>
      <c r="FD26" s="384"/>
      <c r="FE26" s="384"/>
    </row>
    <row r="27" spans="1:161" s="4" customFormat="1" ht="15" customHeight="1">
      <c r="A27" s="398" t="s">
        <v>192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  <c r="CB27" s="399"/>
      <c r="CC27" s="399"/>
      <c r="CD27" s="399"/>
      <c r="CE27" s="399"/>
      <c r="CF27" s="399"/>
      <c r="CG27" s="399"/>
      <c r="CH27" s="399"/>
      <c r="CI27" s="399"/>
      <c r="CJ27" s="399"/>
      <c r="CK27" s="399"/>
      <c r="CL27" s="399"/>
      <c r="CM27" s="399"/>
      <c r="CN27" s="399"/>
      <c r="CO27" s="399"/>
      <c r="CP27" s="399"/>
      <c r="CQ27" s="399"/>
      <c r="CR27" s="399"/>
      <c r="CS27" s="399"/>
      <c r="CT27" s="399"/>
      <c r="CU27" s="399"/>
      <c r="CV27" s="399"/>
      <c r="CW27" s="399"/>
      <c r="CX27" s="399"/>
      <c r="CY27" s="399"/>
      <c r="CZ27" s="399"/>
      <c r="DA27" s="399"/>
      <c r="DB27" s="399"/>
      <c r="DC27" s="399"/>
      <c r="DD27" s="399"/>
      <c r="DE27" s="399"/>
      <c r="DF27" s="399"/>
      <c r="DG27" s="399"/>
      <c r="DH27" s="399"/>
      <c r="DI27" s="399"/>
      <c r="DJ27" s="399"/>
      <c r="DK27" s="399"/>
      <c r="DL27" s="399"/>
      <c r="DM27" s="399"/>
      <c r="DN27" s="399"/>
      <c r="DO27" s="399"/>
      <c r="DP27" s="399"/>
      <c r="DQ27" s="399"/>
      <c r="DR27" s="399"/>
      <c r="DS27" s="399"/>
      <c r="DT27" s="399"/>
      <c r="DU27" s="399"/>
      <c r="DV27" s="399"/>
      <c r="DW27" s="399"/>
      <c r="DX27" s="399"/>
      <c r="DY27" s="399"/>
      <c r="DZ27" s="399"/>
      <c r="EA27" s="399"/>
      <c r="EB27" s="399"/>
      <c r="EC27" s="399"/>
      <c r="ED27" s="399"/>
      <c r="EE27" s="399"/>
      <c r="EF27" s="399"/>
      <c r="EG27" s="399"/>
      <c r="EH27" s="399"/>
      <c r="EI27" s="399"/>
      <c r="EJ27" s="399"/>
      <c r="EK27" s="399"/>
      <c r="EL27" s="399"/>
      <c r="EM27" s="399"/>
      <c r="EN27" s="400"/>
      <c r="EO27" s="401">
        <f>EO22+EO23+EO24+EO25+EO26</f>
        <v>5726500</v>
      </c>
      <c r="EP27" s="401"/>
      <c r="EQ27" s="401"/>
      <c r="ER27" s="401"/>
      <c r="ES27" s="401"/>
      <c r="ET27" s="401"/>
      <c r="EU27" s="401"/>
      <c r="EV27" s="401"/>
      <c r="EW27" s="401"/>
      <c r="EX27" s="401"/>
      <c r="EY27" s="401"/>
      <c r="EZ27" s="401"/>
      <c r="FA27" s="401"/>
      <c r="FB27" s="401"/>
      <c r="FC27" s="401"/>
      <c r="FD27" s="401"/>
      <c r="FE27" s="401"/>
    </row>
    <row r="28" spans="1:161" s="4" customFormat="1" ht="15" customHeight="1">
      <c r="A28" s="390" t="s">
        <v>58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2"/>
    </row>
    <row r="29" spans="1:161" s="4" customFormat="1" ht="15" customHeight="1">
      <c r="A29" s="390" t="s">
        <v>401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2"/>
    </row>
    <row r="30" spans="1:161" s="4" customFormat="1" ht="15" customHeight="1">
      <c r="A30" s="384" t="s">
        <v>42</v>
      </c>
      <c r="B30" s="384"/>
      <c r="C30" s="384"/>
      <c r="D30" s="384"/>
      <c r="E30" s="384"/>
      <c r="F30" s="384"/>
      <c r="G30" s="388" t="s">
        <v>289</v>
      </c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4">
        <v>1</v>
      </c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9">
        <f>BF30+CQ30</f>
        <v>23164.75</v>
      </c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4">
        <v>14945</v>
      </c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>
        <v>8219.75</v>
      </c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>
        <v>1</v>
      </c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384"/>
      <c r="EK30" s="384"/>
      <c r="EL30" s="384"/>
      <c r="EM30" s="384"/>
      <c r="EN30" s="384"/>
      <c r="EO30" s="384">
        <f>AO30*7</f>
        <v>162153.25</v>
      </c>
      <c r="EP30" s="384"/>
      <c r="EQ30" s="384"/>
      <c r="ER30" s="384"/>
      <c r="ES30" s="384"/>
      <c r="ET30" s="384"/>
      <c r="EU30" s="384"/>
      <c r="EV30" s="384"/>
      <c r="EW30" s="384"/>
      <c r="EX30" s="384"/>
      <c r="EY30" s="384"/>
      <c r="EZ30" s="384"/>
      <c r="FA30" s="384"/>
      <c r="FB30" s="384"/>
      <c r="FC30" s="384"/>
      <c r="FD30" s="384"/>
      <c r="FE30" s="384"/>
    </row>
    <row r="31" spans="1:161" s="4" customFormat="1" ht="21.75" customHeight="1">
      <c r="A31" s="384" t="s">
        <v>214</v>
      </c>
      <c r="B31" s="384"/>
      <c r="C31" s="384"/>
      <c r="D31" s="384"/>
      <c r="E31" s="384"/>
      <c r="F31" s="384"/>
      <c r="G31" s="388" t="s">
        <v>291</v>
      </c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4">
        <v>2</v>
      </c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9">
        <f>(BF31*Y31)+BX31+CQ31</f>
        <v>28584</v>
      </c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4">
        <v>12704</v>
      </c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>
        <v>0</v>
      </c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>
        <v>3176</v>
      </c>
      <c r="CR31" s="384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4"/>
      <c r="DD31" s="384"/>
      <c r="DE31" s="384"/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4"/>
      <c r="DX31" s="384"/>
      <c r="DY31" s="384">
        <v>1</v>
      </c>
      <c r="DZ31" s="384"/>
      <c r="EA31" s="384"/>
      <c r="EB31" s="384"/>
      <c r="EC31" s="384"/>
      <c r="ED31" s="384"/>
      <c r="EE31" s="384"/>
      <c r="EF31" s="384"/>
      <c r="EG31" s="384"/>
      <c r="EH31" s="384"/>
      <c r="EI31" s="384"/>
      <c r="EJ31" s="384"/>
      <c r="EK31" s="384"/>
      <c r="EL31" s="384"/>
      <c r="EM31" s="384"/>
      <c r="EN31" s="384"/>
      <c r="EO31" s="384">
        <f aca="true" t="shared" si="0" ref="EO31:EO47">AO31*7</f>
        <v>200088</v>
      </c>
      <c r="EP31" s="384"/>
      <c r="EQ31" s="384"/>
      <c r="ER31" s="384"/>
      <c r="ES31" s="384"/>
      <c r="ET31" s="384"/>
      <c r="EU31" s="384"/>
      <c r="EV31" s="384"/>
      <c r="EW31" s="384"/>
      <c r="EX31" s="384"/>
      <c r="EY31" s="384"/>
      <c r="EZ31" s="384"/>
      <c r="FA31" s="384"/>
      <c r="FB31" s="384"/>
      <c r="FC31" s="384"/>
      <c r="FD31" s="384"/>
      <c r="FE31" s="384"/>
    </row>
    <row r="32" spans="1:161" s="4" customFormat="1" ht="15" customHeight="1">
      <c r="A32" s="384" t="s">
        <v>225</v>
      </c>
      <c r="B32" s="384"/>
      <c r="C32" s="384"/>
      <c r="D32" s="384"/>
      <c r="E32" s="384"/>
      <c r="F32" s="384"/>
      <c r="G32" s="388" t="s">
        <v>292</v>
      </c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4">
        <v>1</v>
      </c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9">
        <f>BF32+BX32+CQ32</f>
        <v>15700.45</v>
      </c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4">
        <v>8621</v>
      </c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/>
      <c r="BR32" s="384"/>
      <c r="BS32" s="384"/>
      <c r="BT32" s="384"/>
      <c r="BU32" s="384"/>
      <c r="BV32" s="384"/>
      <c r="BW32" s="384"/>
      <c r="BX32" s="384">
        <v>3200</v>
      </c>
      <c r="BY32" s="384"/>
      <c r="BZ32" s="384"/>
      <c r="CA32" s="384"/>
      <c r="CB32" s="384"/>
      <c r="CC32" s="384"/>
      <c r="CD32" s="384"/>
      <c r="CE32" s="384"/>
      <c r="CF32" s="384"/>
      <c r="CG32" s="384"/>
      <c r="CH32" s="384"/>
      <c r="CI32" s="384"/>
      <c r="CJ32" s="384"/>
      <c r="CK32" s="384"/>
      <c r="CL32" s="384"/>
      <c r="CM32" s="384"/>
      <c r="CN32" s="384"/>
      <c r="CO32" s="384"/>
      <c r="CP32" s="384"/>
      <c r="CQ32" s="384">
        <v>3879.45</v>
      </c>
      <c r="CR32" s="384"/>
      <c r="CS32" s="384"/>
      <c r="CT32" s="384"/>
      <c r="CU32" s="384"/>
      <c r="CV32" s="384"/>
      <c r="CW32" s="384"/>
      <c r="CX32" s="384"/>
      <c r="CY32" s="384"/>
      <c r="CZ32" s="384"/>
      <c r="DA32" s="384"/>
      <c r="DB32" s="384"/>
      <c r="DC32" s="384"/>
      <c r="DD32" s="384"/>
      <c r="DE32" s="384"/>
      <c r="DF32" s="384"/>
      <c r="DG32" s="384"/>
      <c r="DH32" s="384"/>
      <c r="DI32" s="384"/>
      <c r="DJ32" s="384"/>
      <c r="DK32" s="384"/>
      <c r="DL32" s="384"/>
      <c r="DM32" s="384"/>
      <c r="DN32" s="384"/>
      <c r="DO32" s="384"/>
      <c r="DP32" s="384"/>
      <c r="DQ32" s="384"/>
      <c r="DR32" s="384"/>
      <c r="DS32" s="384"/>
      <c r="DT32" s="384"/>
      <c r="DU32" s="384"/>
      <c r="DV32" s="384"/>
      <c r="DW32" s="384"/>
      <c r="DX32" s="384"/>
      <c r="DY32" s="384">
        <v>1</v>
      </c>
      <c r="DZ32" s="384"/>
      <c r="EA32" s="384"/>
      <c r="EB32" s="384"/>
      <c r="EC32" s="384"/>
      <c r="ED32" s="384"/>
      <c r="EE32" s="384"/>
      <c r="EF32" s="384"/>
      <c r="EG32" s="384"/>
      <c r="EH32" s="384"/>
      <c r="EI32" s="384"/>
      <c r="EJ32" s="384"/>
      <c r="EK32" s="384"/>
      <c r="EL32" s="384"/>
      <c r="EM32" s="384"/>
      <c r="EN32" s="384"/>
      <c r="EO32" s="384">
        <f t="shared" si="0"/>
        <v>109903.15000000001</v>
      </c>
      <c r="EP32" s="384"/>
      <c r="EQ32" s="384"/>
      <c r="ER32" s="384"/>
      <c r="ES32" s="384"/>
      <c r="ET32" s="384"/>
      <c r="EU32" s="384"/>
      <c r="EV32" s="384"/>
      <c r="EW32" s="384"/>
      <c r="EX32" s="384"/>
      <c r="EY32" s="384"/>
      <c r="EZ32" s="384"/>
      <c r="FA32" s="384"/>
      <c r="FB32" s="384"/>
      <c r="FC32" s="384"/>
      <c r="FD32" s="384"/>
      <c r="FE32" s="384"/>
    </row>
    <row r="33" spans="1:161" s="4" customFormat="1" ht="15" customHeight="1">
      <c r="A33" s="384" t="s">
        <v>278</v>
      </c>
      <c r="B33" s="384"/>
      <c r="C33" s="384"/>
      <c r="D33" s="384"/>
      <c r="E33" s="384"/>
      <c r="F33" s="384"/>
      <c r="G33" s="388" t="s">
        <v>293</v>
      </c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4">
        <v>20.2</v>
      </c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9">
        <f aca="true" t="shared" si="1" ref="AO33:AO41">(BF33*Y33)+BX33+CQ33</f>
        <v>242126.63999999998</v>
      </c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4">
        <v>8216</v>
      </c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>
        <v>1480</v>
      </c>
      <c r="BY33" s="384"/>
      <c r="BZ33" s="384"/>
      <c r="CA33" s="384"/>
      <c r="CB33" s="384"/>
      <c r="CC33" s="384"/>
      <c r="CD33" s="384"/>
      <c r="CE33" s="384"/>
      <c r="CF33" s="384"/>
      <c r="CG33" s="384"/>
      <c r="CH33" s="384"/>
      <c r="CI33" s="384"/>
      <c r="CJ33" s="384"/>
      <c r="CK33" s="384"/>
      <c r="CL33" s="384"/>
      <c r="CM33" s="384"/>
      <c r="CN33" s="384"/>
      <c r="CO33" s="384"/>
      <c r="CP33" s="384"/>
      <c r="CQ33" s="384">
        <v>74683.44</v>
      </c>
      <c r="CR33" s="384"/>
      <c r="CS33" s="384"/>
      <c r="CT33" s="384"/>
      <c r="CU33" s="384"/>
      <c r="CV33" s="384"/>
      <c r="CW33" s="384"/>
      <c r="CX33" s="384"/>
      <c r="CY33" s="384"/>
      <c r="CZ33" s="384"/>
      <c r="DA33" s="384"/>
      <c r="DB33" s="384"/>
      <c r="DC33" s="384"/>
      <c r="DD33" s="384"/>
      <c r="DE33" s="384"/>
      <c r="DF33" s="384"/>
      <c r="DG33" s="384"/>
      <c r="DH33" s="384"/>
      <c r="DI33" s="384"/>
      <c r="DJ33" s="384"/>
      <c r="DK33" s="384"/>
      <c r="DL33" s="384"/>
      <c r="DM33" s="384"/>
      <c r="DN33" s="384"/>
      <c r="DO33" s="384"/>
      <c r="DP33" s="384"/>
      <c r="DQ33" s="384"/>
      <c r="DR33" s="384"/>
      <c r="DS33" s="384"/>
      <c r="DT33" s="384"/>
      <c r="DU33" s="384"/>
      <c r="DV33" s="384"/>
      <c r="DW33" s="384"/>
      <c r="DX33" s="384"/>
      <c r="DY33" s="384">
        <v>1</v>
      </c>
      <c r="DZ33" s="384"/>
      <c r="EA33" s="384"/>
      <c r="EB33" s="384"/>
      <c r="EC33" s="384"/>
      <c r="ED33" s="384"/>
      <c r="EE33" s="384"/>
      <c r="EF33" s="384"/>
      <c r="EG33" s="384"/>
      <c r="EH33" s="384"/>
      <c r="EI33" s="384"/>
      <c r="EJ33" s="384"/>
      <c r="EK33" s="384"/>
      <c r="EL33" s="384"/>
      <c r="EM33" s="384"/>
      <c r="EN33" s="384"/>
      <c r="EO33" s="384">
        <f t="shared" si="0"/>
        <v>1694886.48</v>
      </c>
      <c r="EP33" s="384"/>
      <c r="EQ33" s="384"/>
      <c r="ER33" s="384"/>
      <c r="ES33" s="384"/>
      <c r="ET33" s="384"/>
      <c r="EU33" s="384"/>
      <c r="EV33" s="384"/>
      <c r="EW33" s="384"/>
      <c r="EX33" s="384"/>
      <c r="EY33" s="384"/>
      <c r="EZ33" s="384"/>
      <c r="FA33" s="384"/>
      <c r="FB33" s="384"/>
      <c r="FC33" s="384"/>
      <c r="FD33" s="384"/>
      <c r="FE33" s="384"/>
    </row>
    <row r="34" spans="1:161" s="4" customFormat="1" ht="15" customHeight="1">
      <c r="A34" s="384" t="s">
        <v>279</v>
      </c>
      <c r="B34" s="384"/>
      <c r="C34" s="384"/>
      <c r="D34" s="384"/>
      <c r="E34" s="384"/>
      <c r="F34" s="384"/>
      <c r="G34" s="388" t="s">
        <v>294</v>
      </c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4">
        <v>1</v>
      </c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9">
        <f t="shared" si="1"/>
        <v>14723.400000000001</v>
      </c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4">
        <v>8216</v>
      </c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>
        <v>2810.2</v>
      </c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>
        <v>3697.2</v>
      </c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>
        <v>1</v>
      </c>
      <c r="DZ34" s="384"/>
      <c r="EA34" s="384"/>
      <c r="EB34" s="384"/>
      <c r="EC34" s="384"/>
      <c r="ED34" s="384"/>
      <c r="EE34" s="384"/>
      <c r="EF34" s="384"/>
      <c r="EG34" s="384"/>
      <c r="EH34" s="384"/>
      <c r="EI34" s="384"/>
      <c r="EJ34" s="384"/>
      <c r="EK34" s="384"/>
      <c r="EL34" s="384"/>
      <c r="EM34" s="384"/>
      <c r="EN34" s="384"/>
      <c r="EO34" s="384">
        <f t="shared" si="0"/>
        <v>103063.80000000002</v>
      </c>
      <c r="EP34" s="384"/>
      <c r="EQ34" s="384"/>
      <c r="ER34" s="384"/>
      <c r="ES34" s="384"/>
      <c r="ET34" s="384"/>
      <c r="EU34" s="384"/>
      <c r="EV34" s="384"/>
      <c r="EW34" s="384"/>
      <c r="EX34" s="384"/>
      <c r="EY34" s="384"/>
      <c r="EZ34" s="384"/>
      <c r="FA34" s="384"/>
      <c r="FB34" s="384"/>
      <c r="FC34" s="384"/>
      <c r="FD34" s="384"/>
      <c r="FE34" s="384"/>
    </row>
    <row r="35" spans="1:161" s="4" customFormat="1" ht="15" customHeight="1">
      <c r="A35" s="384" t="s">
        <v>280</v>
      </c>
      <c r="B35" s="384"/>
      <c r="C35" s="384"/>
      <c r="D35" s="384"/>
      <c r="E35" s="384"/>
      <c r="F35" s="384"/>
      <c r="G35" s="388" t="s">
        <v>402</v>
      </c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4">
        <v>1</v>
      </c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9">
        <f>(BF35*Y35)+BX35+CQ35</f>
        <v>15220.650000000001</v>
      </c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4">
        <v>8621</v>
      </c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>
        <v>2720.2</v>
      </c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>
        <v>3879.45</v>
      </c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>
        <v>1</v>
      </c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>
        <f>AO35*7</f>
        <v>106544.55000000002</v>
      </c>
      <c r="EP35" s="384"/>
      <c r="EQ35" s="384"/>
      <c r="ER35" s="384"/>
      <c r="ES35" s="384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</row>
    <row r="36" spans="1:161" s="4" customFormat="1" ht="15" customHeight="1">
      <c r="A36" s="384" t="s">
        <v>281</v>
      </c>
      <c r="B36" s="384"/>
      <c r="C36" s="384"/>
      <c r="D36" s="384"/>
      <c r="E36" s="384"/>
      <c r="F36" s="384"/>
      <c r="G36" s="388" t="s">
        <v>295</v>
      </c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4">
        <v>2.5</v>
      </c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9">
        <f t="shared" si="1"/>
        <v>28193</v>
      </c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4">
        <v>7471</v>
      </c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>
        <v>1110.62</v>
      </c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>
        <v>8404.88</v>
      </c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>
        <v>1</v>
      </c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384"/>
      <c r="EK36" s="384"/>
      <c r="EL36" s="384"/>
      <c r="EM36" s="384"/>
      <c r="EN36" s="384"/>
      <c r="EO36" s="384">
        <f t="shared" si="0"/>
        <v>197351</v>
      </c>
      <c r="EP36" s="384"/>
      <c r="EQ36" s="384"/>
      <c r="ER36" s="384"/>
      <c r="ES36" s="384"/>
      <c r="ET36" s="384"/>
      <c r="EU36" s="384"/>
      <c r="EV36" s="384"/>
      <c r="EW36" s="384"/>
      <c r="EX36" s="384"/>
      <c r="EY36" s="384"/>
      <c r="EZ36" s="384"/>
      <c r="FA36" s="384"/>
      <c r="FB36" s="384"/>
      <c r="FC36" s="384"/>
      <c r="FD36" s="384"/>
      <c r="FE36" s="384"/>
    </row>
    <row r="37" spans="1:161" s="4" customFormat="1" ht="15" customHeight="1">
      <c r="A37" s="384" t="s">
        <v>282</v>
      </c>
      <c r="B37" s="384"/>
      <c r="C37" s="384"/>
      <c r="D37" s="384"/>
      <c r="E37" s="384"/>
      <c r="F37" s="384"/>
      <c r="G37" s="388" t="s">
        <v>296</v>
      </c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4">
        <v>1.25</v>
      </c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9">
        <f t="shared" si="1"/>
        <v>14093.099999999999</v>
      </c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4">
        <v>7471</v>
      </c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>
        <v>551.91</v>
      </c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>
        <v>4202.44</v>
      </c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>
        <v>1</v>
      </c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>
        <f t="shared" si="0"/>
        <v>98651.69999999998</v>
      </c>
      <c r="EP37" s="384"/>
      <c r="EQ37" s="384"/>
      <c r="ER37" s="384"/>
      <c r="ES37" s="384"/>
      <c r="ET37" s="384"/>
      <c r="EU37" s="384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</row>
    <row r="38" spans="1:161" s="4" customFormat="1" ht="15" customHeight="1">
      <c r="A38" s="384" t="s">
        <v>283</v>
      </c>
      <c r="B38" s="384"/>
      <c r="C38" s="384"/>
      <c r="D38" s="384"/>
      <c r="E38" s="384"/>
      <c r="F38" s="384"/>
      <c r="G38" s="388" t="s">
        <v>297</v>
      </c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4">
        <v>1</v>
      </c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9">
        <f t="shared" si="1"/>
        <v>11374</v>
      </c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4">
        <v>4720</v>
      </c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>
        <v>4530</v>
      </c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>
        <v>2124</v>
      </c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>
        <v>1</v>
      </c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384"/>
      <c r="EK38" s="384"/>
      <c r="EL38" s="384"/>
      <c r="EM38" s="384"/>
      <c r="EN38" s="384"/>
      <c r="EO38" s="384">
        <f t="shared" si="0"/>
        <v>79618</v>
      </c>
      <c r="EP38" s="384"/>
      <c r="EQ38" s="384"/>
      <c r="ER38" s="384"/>
      <c r="ES38" s="384"/>
      <c r="ET38" s="384"/>
      <c r="EU38" s="384"/>
      <c r="EV38" s="384"/>
      <c r="EW38" s="384"/>
      <c r="EX38" s="384"/>
      <c r="EY38" s="384"/>
      <c r="EZ38" s="384"/>
      <c r="FA38" s="384"/>
      <c r="FB38" s="384"/>
      <c r="FC38" s="384"/>
      <c r="FD38" s="384"/>
      <c r="FE38" s="384"/>
    </row>
    <row r="39" spans="1:161" s="4" customFormat="1" ht="15" customHeight="1">
      <c r="A39" s="384" t="s">
        <v>20</v>
      </c>
      <c r="B39" s="384"/>
      <c r="C39" s="384"/>
      <c r="D39" s="384"/>
      <c r="E39" s="384"/>
      <c r="F39" s="384"/>
      <c r="G39" s="388" t="s">
        <v>298</v>
      </c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4">
        <v>20.2</v>
      </c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9">
        <f t="shared" si="1"/>
        <v>207554</v>
      </c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4">
        <v>4720</v>
      </c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>
        <v>112210</v>
      </c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>
        <v>1</v>
      </c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384"/>
      <c r="EK39" s="384"/>
      <c r="EL39" s="384"/>
      <c r="EM39" s="384"/>
      <c r="EN39" s="384"/>
      <c r="EO39" s="384">
        <f>AO39*7+3.07</f>
        <v>1452881.07</v>
      </c>
      <c r="EP39" s="384"/>
      <c r="EQ39" s="384"/>
      <c r="ER39" s="384"/>
      <c r="ES39" s="384"/>
      <c r="ET39" s="384"/>
      <c r="EU39" s="384"/>
      <c r="EV39" s="384"/>
      <c r="EW39" s="384"/>
      <c r="EX39" s="384"/>
      <c r="EY39" s="384"/>
      <c r="EZ39" s="384"/>
      <c r="FA39" s="384"/>
      <c r="FB39" s="384"/>
      <c r="FC39" s="384"/>
      <c r="FD39" s="384"/>
      <c r="FE39" s="384"/>
    </row>
    <row r="40" spans="1:161" s="4" customFormat="1" ht="15" customHeight="1">
      <c r="A40" s="384" t="s">
        <v>288</v>
      </c>
      <c r="B40" s="384"/>
      <c r="C40" s="384"/>
      <c r="D40" s="384"/>
      <c r="E40" s="384"/>
      <c r="F40" s="384"/>
      <c r="G40" s="388" t="s">
        <v>301</v>
      </c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4">
        <v>4</v>
      </c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9">
        <f t="shared" si="1"/>
        <v>45320</v>
      </c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4">
        <v>3880</v>
      </c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>
        <v>29800</v>
      </c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>
        <v>1</v>
      </c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>
        <f t="shared" si="0"/>
        <v>317240</v>
      </c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</row>
    <row r="41" spans="1:161" s="4" customFormat="1" ht="15" customHeight="1">
      <c r="A41" s="384" t="s">
        <v>403</v>
      </c>
      <c r="B41" s="384"/>
      <c r="C41" s="384"/>
      <c r="D41" s="384"/>
      <c r="E41" s="384"/>
      <c r="F41" s="384"/>
      <c r="G41" s="388" t="s">
        <v>306</v>
      </c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4">
        <v>2</v>
      </c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9">
        <f t="shared" si="1"/>
        <v>22560</v>
      </c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4">
        <v>3880</v>
      </c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>
        <v>14800</v>
      </c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  <c r="DV41" s="384"/>
      <c r="DW41" s="384"/>
      <c r="DX41" s="384"/>
      <c r="DY41" s="384">
        <v>1</v>
      </c>
      <c r="DZ41" s="384"/>
      <c r="EA41" s="384"/>
      <c r="EB41" s="384"/>
      <c r="EC41" s="384"/>
      <c r="ED41" s="384"/>
      <c r="EE41" s="384"/>
      <c r="EF41" s="384"/>
      <c r="EG41" s="384"/>
      <c r="EH41" s="384"/>
      <c r="EI41" s="384"/>
      <c r="EJ41" s="384"/>
      <c r="EK41" s="384"/>
      <c r="EL41" s="384"/>
      <c r="EM41" s="384"/>
      <c r="EN41" s="384"/>
      <c r="EO41" s="384">
        <f t="shared" si="0"/>
        <v>157920</v>
      </c>
      <c r="EP41" s="384"/>
      <c r="EQ41" s="384"/>
      <c r="ER41" s="384"/>
      <c r="ES41" s="384"/>
      <c r="ET41" s="384"/>
      <c r="EU41" s="384"/>
      <c r="EV41" s="384"/>
      <c r="EW41" s="384"/>
      <c r="EX41" s="384"/>
      <c r="EY41" s="384"/>
      <c r="EZ41" s="384"/>
      <c r="FA41" s="384"/>
      <c r="FB41" s="384"/>
      <c r="FC41" s="384"/>
      <c r="FD41" s="384"/>
      <c r="FE41" s="384"/>
    </row>
    <row r="42" spans="1:161" ht="12.75">
      <c r="A42" s="384" t="s">
        <v>42</v>
      </c>
      <c r="B42" s="384"/>
      <c r="C42" s="384"/>
      <c r="D42" s="384"/>
      <c r="E42" s="384"/>
      <c r="F42" s="384"/>
      <c r="G42" s="388" t="s">
        <v>299</v>
      </c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4">
        <v>3</v>
      </c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9">
        <f aca="true" t="shared" si="2" ref="AO42:AO47">(Y42*BF42)+BX42+CQ42</f>
        <v>33837</v>
      </c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4">
        <v>4105</v>
      </c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>
        <f>4090.69+17431.31</f>
        <v>21522</v>
      </c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>
        <v>1</v>
      </c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>
        <f t="shared" si="0"/>
        <v>236859</v>
      </c>
      <c r="EP42" s="384"/>
      <c r="EQ42" s="384"/>
      <c r="ER42" s="384"/>
      <c r="ES42" s="384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</row>
    <row r="43" spans="1:161" ht="12.75" customHeight="1">
      <c r="A43" s="384" t="s">
        <v>214</v>
      </c>
      <c r="B43" s="384"/>
      <c r="C43" s="384"/>
      <c r="D43" s="384"/>
      <c r="E43" s="384"/>
      <c r="F43" s="384"/>
      <c r="G43" s="388" t="s">
        <v>300</v>
      </c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4">
        <v>3</v>
      </c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9">
        <f t="shared" si="2"/>
        <v>33840</v>
      </c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4">
        <v>4105</v>
      </c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>
        <v>21525</v>
      </c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>
        <v>1</v>
      </c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>
        <f t="shared" si="0"/>
        <v>236880</v>
      </c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</row>
    <row r="44" spans="1:161" ht="12.75" customHeight="1">
      <c r="A44" s="384" t="s">
        <v>225</v>
      </c>
      <c r="B44" s="384"/>
      <c r="C44" s="384"/>
      <c r="D44" s="384"/>
      <c r="E44" s="384"/>
      <c r="F44" s="384"/>
      <c r="G44" s="388" t="s">
        <v>302</v>
      </c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4">
        <v>2.25</v>
      </c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9">
        <f t="shared" si="2"/>
        <v>25380</v>
      </c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4">
        <v>4105</v>
      </c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>
        <v>16143.75</v>
      </c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4"/>
      <c r="DX44" s="384"/>
      <c r="DY44" s="384">
        <v>1</v>
      </c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384"/>
      <c r="EK44" s="384"/>
      <c r="EL44" s="384"/>
      <c r="EM44" s="384"/>
      <c r="EN44" s="384"/>
      <c r="EO44" s="384">
        <f t="shared" si="0"/>
        <v>177660</v>
      </c>
      <c r="EP44" s="384"/>
      <c r="EQ44" s="384"/>
      <c r="ER44" s="384"/>
      <c r="ES44" s="384"/>
      <c r="ET44" s="384"/>
      <c r="EU44" s="384"/>
      <c r="EV44" s="384"/>
      <c r="EW44" s="384"/>
      <c r="EX44" s="384"/>
      <c r="EY44" s="384"/>
      <c r="EZ44" s="384"/>
      <c r="FA44" s="384"/>
      <c r="FB44" s="384"/>
      <c r="FC44" s="384"/>
      <c r="FD44" s="384"/>
      <c r="FE44" s="384"/>
    </row>
    <row r="45" spans="1:161" ht="12.75" customHeight="1">
      <c r="A45" s="384" t="s">
        <v>278</v>
      </c>
      <c r="B45" s="384"/>
      <c r="C45" s="384"/>
      <c r="D45" s="384"/>
      <c r="E45" s="384"/>
      <c r="F45" s="384"/>
      <c r="G45" s="388" t="s">
        <v>303</v>
      </c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4">
        <v>1</v>
      </c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9">
        <f t="shared" si="2"/>
        <v>0</v>
      </c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4">
        <v>0</v>
      </c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>
        <v>1</v>
      </c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4"/>
      <c r="EL45" s="384"/>
      <c r="EM45" s="384"/>
      <c r="EN45" s="384"/>
      <c r="EO45" s="384">
        <f t="shared" si="0"/>
        <v>0</v>
      </c>
      <c r="EP45" s="384"/>
      <c r="EQ45" s="384"/>
      <c r="ER45" s="384"/>
      <c r="ES45" s="384"/>
      <c r="ET45" s="384"/>
      <c r="EU45" s="384"/>
      <c r="EV45" s="384"/>
      <c r="EW45" s="384"/>
      <c r="EX45" s="384"/>
      <c r="EY45" s="384"/>
      <c r="EZ45" s="384"/>
      <c r="FA45" s="384"/>
      <c r="FB45" s="384"/>
      <c r="FC45" s="384"/>
      <c r="FD45" s="384"/>
      <c r="FE45" s="384"/>
    </row>
    <row r="46" spans="1:161" ht="12.75" customHeight="1">
      <c r="A46" s="384" t="s">
        <v>279</v>
      </c>
      <c r="B46" s="384"/>
      <c r="C46" s="384"/>
      <c r="D46" s="384"/>
      <c r="E46" s="384"/>
      <c r="F46" s="384"/>
      <c r="G46" s="388" t="s">
        <v>304</v>
      </c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4">
        <v>1</v>
      </c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9">
        <f t="shared" si="2"/>
        <v>11280</v>
      </c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4">
        <v>3880</v>
      </c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>
        <v>7400</v>
      </c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>
        <v>1</v>
      </c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4"/>
      <c r="EM46" s="384"/>
      <c r="EN46" s="384"/>
      <c r="EO46" s="384">
        <f t="shared" si="0"/>
        <v>78960</v>
      </c>
      <c r="EP46" s="384"/>
      <c r="EQ46" s="384"/>
      <c r="ER46" s="384"/>
      <c r="ES46" s="384"/>
      <c r="ET46" s="384"/>
      <c r="EU46" s="384"/>
      <c r="EV46" s="384"/>
      <c r="EW46" s="384"/>
      <c r="EX46" s="384"/>
      <c r="EY46" s="384"/>
      <c r="EZ46" s="384"/>
      <c r="FA46" s="384"/>
      <c r="FB46" s="384"/>
      <c r="FC46" s="384"/>
      <c r="FD46" s="384"/>
      <c r="FE46" s="384"/>
    </row>
    <row r="47" spans="1:161" ht="12.75" customHeight="1">
      <c r="A47" s="384" t="s">
        <v>280</v>
      </c>
      <c r="B47" s="384"/>
      <c r="C47" s="384"/>
      <c r="D47" s="384"/>
      <c r="E47" s="384"/>
      <c r="F47" s="384"/>
      <c r="G47" s="388" t="s">
        <v>305</v>
      </c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4">
        <v>4</v>
      </c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9">
        <f t="shared" si="2"/>
        <v>45120</v>
      </c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4">
        <v>4105</v>
      </c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>
        <f>4090.69+24609.31</f>
        <v>28700</v>
      </c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>
        <v>1</v>
      </c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4"/>
      <c r="EL47" s="384"/>
      <c r="EM47" s="384"/>
      <c r="EN47" s="384"/>
      <c r="EO47" s="384">
        <f t="shared" si="0"/>
        <v>315840</v>
      </c>
      <c r="EP47" s="384"/>
      <c r="EQ47" s="384"/>
      <c r="ER47" s="384"/>
      <c r="ES47" s="384"/>
      <c r="ET47" s="384"/>
      <c r="EU47" s="384"/>
      <c r="EV47" s="384"/>
      <c r="EW47" s="384"/>
      <c r="EX47" s="384"/>
      <c r="EY47" s="384"/>
      <c r="EZ47" s="384"/>
      <c r="FA47" s="384"/>
      <c r="FB47" s="384"/>
      <c r="FC47" s="384"/>
      <c r="FD47" s="384"/>
      <c r="FE47" s="384"/>
    </row>
    <row r="48" spans="1:161" ht="12.75" customHeight="1">
      <c r="A48" s="385" t="s">
        <v>192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7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 t="s">
        <v>175</v>
      </c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 t="s">
        <v>404</v>
      </c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 t="s">
        <v>175</v>
      </c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 t="s">
        <v>175</v>
      </c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 t="s">
        <v>175</v>
      </c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1">
        <f>SUM(EO30:FE47)</f>
        <v>5726500</v>
      </c>
      <c r="EP48" s="401"/>
      <c r="EQ48" s="401"/>
      <c r="ER48" s="401"/>
      <c r="ES48" s="401"/>
      <c r="ET48" s="401"/>
      <c r="EU48" s="401"/>
      <c r="EV48" s="401"/>
      <c r="EW48" s="401"/>
      <c r="EX48" s="401"/>
      <c r="EY48" s="401"/>
      <c r="EZ48" s="401"/>
      <c r="FA48" s="401"/>
      <c r="FB48" s="401"/>
      <c r="FC48" s="401"/>
      <c r="FD48" s="401"/>
      <c r="FE48" s="401"/>
    </row>
  </sheetData>
  <sheetProtection/>
  <mergeCells count="281">
    <mergeCell ref="EO48:FE48"/>
    <mergeCell ref="BX47:CP47"/>
    <mergeCell ref="CQ47:DH47"/>
    <mergeCell ref="DI47:DX47"/>
    <mergeCell ref="EO47:FE47"/>
    <mergeCell ref="Y48:AN48"/>
    <mergeCell ref="AO48:BE48"/>
    <mergeCell ref="BF48:BW48"/>
    <mergeCell ref="A27:EN27"/>
    <mergeCell ref="EO27:FE27"/>
    <mergeCell ref="BX48:CP48"/>
    <mergeCell ref="CQ48:DH48"/>
    <mergeCell ref="DI48:DX48"/>
    <mergeCell ref="DY48:EN48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A44:F44"/>
    <mergeCell ref="G44:X44"/>
    <mergeCell ref="Y44:AN44"/>
    <mergeCell ref="AO44:BE44"/>
    <mergeCell ref="BF44:BW44"/>
    <mergeCell ref="BX44:CP44"/>
    <mergeCell ref="BF43:BW43"/>
    <mergeCell ref="BX43:CP43"/>
    <mergeCell ref="CQ43:DH43"/>
    <mergeCell ref="DI43:DX43"/>
    <mergeCell ref="DY43:EN43"/>
    <mergeCell ref="EO43:FE43"/>
    <mergeCell ref="BX40:CP40"/>
    <mergeCell ref="CQ40:DH40"/>
    <mergeCell ref="DI40:DX40"/>
    <mergeCell ref="DY40:EN40"/>
    <mergeCell ref="EO40:FE40"/>
    <mergeCell ref="DY41:EN41"/>
    <mergeCell ref="EO41:FE41"/>
    <mergeCell ref="DI41:DX41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1:X21"/>
    <mergeCell ref="DI21:DX21"/>
    <mergeCell ref="DY21:EN21"/>
    <mergeCell ref="EO21:FE21"/>
    <mergeCell ref="Y41:AN41"/>
    <mergeCell ref="AO41:BE41"/>
    <mergeCell ref="BF41:BW41"/>
    <mergeCell ref="BX41:CP41"/>
    <mergeCell ref="CQ41:DH41"/>
    <mergeCell ref="A23:F23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0:F20"/>
    <mergeCell ref="G20:X20"/>
    <mergeCell ref="Y20:AN20"/>
    <mergeCell ref="AO20:BE20"/>
    <mergeCell ref="BF20:BW20"/>
    <mergeCell ref="BX20:CP20"/>
    <mergeCell ref="CQ19:DH19"/>
    <mergeCell ref="Y21:AN21"/>
    <mergeCell ref="AO21:BE21"/>
    <mergeCell ref="BF21:BW21"/>
    <mergeCell ref="BX21:CP21"/>
    <mergeCell ref="CQ21:DH21"/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G41:X41"/>
    <mergeCell ref="A42:F42"/>
    <mergeCell ref="G42:X42"/>
    <mergeCell ref="Y42:AN42"/>
    <mergeCell ref="AO42:BE42"/>
    <mergeCell ref="BF42:BW42"/>
    <mergeCell ref="A41:F41"/>
    <mergeCell ref="BX42:CP42"/>
    <mergeCell ref="CQ42:DH42"/>
    <mergeCell ref="DI42:DX42"/>
    <mergeCell ref="DY42:EN42"/>
    <mergeCell ref="EO42:FE42"/>
    <mergeCell ref="A48:X48"/>
    <mergeCell ref="A43:F43"/>
    <mergeCell ref="G43:X43"/>
    <mergeCell ref="Y43:AN43"/>
    <mergeCell ref="AO43:BE43"/>
  </mergeCells>
  <printOptions/>
  <pageMargins left="0.71" right="0.71" top="0.75" bottom="0.75" header="0.31" footer="0.31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4"/>
  <sheetViews>
    <sheetView tabSelected="1" view="pageBreakPreview" zoomScale="110" zoomScaleSheetLayoutView="110" zoomScalePageLayoutView="0" workbookViewId="0" topLeftCell="A163">
      <selection activeCell="CE79" sqref="CE79:DA79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54" t="s">
        <v>193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</row>
    <row r="3" ht="10.5" customHeight="1"/>
    <row r="4" spans="1:105" s="126" customFormat="1" ht="45" customHeight="1">
      <c r="A4" s="468" t="s">
        <v>64</v>
      </c>
      <c r="B4" s="469"/>
      <c r="C4" s="469"/>
      <c r="D4" s="469"/>
      <c r="E4" s="469"/>
      <c r="F4" s="470"/>
      <c r="G4" s="468" t="s">
        <v>194</v>
      </c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70"/>
      <c r="AE4" s="468" t="s">
        <v>195</v>
      </c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70"/>
      <c r="BD4" s="468" t="s">
        <v>196</v>
      </c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70"/>
      <c r="BT4" s="468" t="s">
        <v>197</v>
      </c>
      <c r="BU4" s="469"/>
      <c r="BV4" s="469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70"/>
      <c r="CJ4" s="468" t="s">
        <v>198</v>
      </c>
      <c r="CK4" s="469"/>
      <c r="CL4" s="469"/>
      <c r="CM4" s="469"/>
      <c r="CN4" s="469"/>
      <c r="CO4" s="469"/>
      <c r="CP4" s="469"/>
      <c r="CQ4" s="469"/>
      <c r="CR4" s="469"/>
      <c r="CS4" s="469"/>
      <c r="CT4" s="469"/>
      <c r="CU4" s="469"/>
      <c r="CV4" s="469"/>
      <c r="CW4" s="469"/>
      <c r="CX4" s="469"/>
      <c r="CY4" s="469"/>
      <c r="CZ4" s="469"/>
      <c r="DA4" s="470"/>
    </row>
    <row r="5" spans="1:105" s="127" customFormat="1" ht="12.75">
      <c r="A5" s="453">
        <v>1</v>
      </c>
      <c r="B5" s="453"/>
      <c r="C5" s="453"/>
      <c r="D5" s="453"/>
      <c r="E5" s="453"/>
      <c r="F5" s="453"/>
      <c r="G5" s="453">
        <v>2</v>
      </c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>
        <v>3</v>
      </c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>
        <v>4</v>
      </c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>
        <v>5</v>
      </c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>
        <v>6</v>
      </c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</row>
    <row r="6" spans="1:105" s="128" customFormat="1" ht="15" customHeight="1">
      <c r="A6" s="402"/>
      <c r="B6" s="402"/>
      <c r="C6" s="402"/>
      <c r="D6" s="402"/>
      <c r="E6" s="402"/>
      <c r="F6" s="402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</row>
    <row r="7" spans="1:105" s="128" customFormat="1" ht="15" customHeight="1">
      <c r="A7" s="402"/>
      <c r="B7" s="402"/>
      <c r="C7" s="402"/>
      <c r="D7" s="402"/>
      <c r="E7" s="402"/>
      <c r="F7" s="402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</row>
    <row r="8" spans="1:105" s="128" customFormat="1" ht="15" customHeight="1">
      <c r="A8" s="402"/>
      <c r="B8" s="402"/>
      <c r="C8" s="402"/>
      <c r="D8" s="402"/>
      <c r="E8" s="402"/>
      <c r="F8" s="402"/>
      <c r="G8" s="460" t="s">
        <v>192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1"/>
      <c r="AE8" s="404" t="s">
        <v>175</v>
      </c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 t="s">
        <v>175</v>
      </c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 t="s">
        <v>175</v>
      </c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</row>
    <row r="10" spans="1:105" s="124" customFormat="1" ht="14.25">
      <c r="A10" s="454" t="s">
        <v>199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4"/>
      <c r="DA10" s="454"/>
    </row>
    <row r="11" ht="10.5" customHeight="1"/>
    <row r="12" spans="1:105" s="126" customFormat="1" ht="55.5" customHeight="1">
      <c r="A12" s="468" t="s">
        <v>64</v>
      </c>
      <c r="B12" s="469"/>
      <c r="C12" s="469"/>
      <c r="D12" s="469"/>
      <c r="E12" s="469"/>
      <c r="F12" s="470"/>
      <c r="G12" s="468" t="s">
        <v>194</v>
      </c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70"/>
      <c r="AE12" s="468" t="s">
        <v>200</v>
      </c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70"/>
      <c r="AZ12" s="468" t="s">
        <v>201</v>
      </c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70"/>
      <c r="BR12" s="475" t="s">
        <v>202</v>
      </c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7"/>
      <c r="CJ12" s="468" t="s">
        <v>198</v>
      </c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70"/>
    </row>
    <row r="13" spans="1:105" s="127" customFormat="1" ht="12.75">
      <c r="A13" s="453">
        <v>1</v>
      </c>
      <c r="B13" s="453"/>
      <c r="C13" s="453"/>
      <c r="D13" s="453"/>
      <c r="E13" s="453"/>
      <c r="F13" s="453"/>
      <c r="G13" s="453">
        <v>2</v>
      </c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>
        <v>3</v>
      </c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>
        <v>4</v>
      </c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>
        <v>5</v>
      </c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>
        <v>6</v>
      </c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</row>
    <row r="14" spans="1:105" s="128" customFormat="1" ht="15" customHeight="1">
      <c r="A14" s="517" t="s">
        <v>309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9"/>
      <c r="CJ14" s="448">
        <f>CJ21+CJ17</f>
        <v>3000</v>
      </c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</row>
    <row r="15" spans="1:105" s="128" customFormat="1" ht="15" customHeight="1">
      <c r="A15" s="520" t="s">
        <v>58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1"/>
      <c r="BJ15" s="521"/>
      <c r="BK15" s="521"/>
      <c r="BL15" s="521"/>
      <c r="BM15" s="521"/>
      <c r="BN15" s="521"/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2"/>
    </row>
    <row r="16" spans="1:105" s="128" customFormat="1" ht="15" customHeight="1">
      <c r="A16" s="520" t="s">
        <v>308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521"/>
      <c r="CT16" s="521"/>
      <c r="CU16" s="521"/>
      <c r="CV16" s="521"/>
      <c r="CW16" s="521"/>
      <c r="CX16" s="521"/>
      <c r="CY16" s="521"/>
      <c r="CZ16" s="521"/>
      <c r="DA16" s="522"/>
    </row>
    <row r="17" spans="1:105" s="128" customFormat="1" ht="15" customHeight="1">
      <c r="A17" s="402" t="s">
        <v>42</v>
      </c>
      <c r="B17" s="402"/>
      <c r="C17" s="402"/>
      <c r="D17" s="402"/>
      <c r="E17" s="402"/>
      <c r="F17" s="402"/>
      <c r="G17" s="521" t="s">
        <v>310</v>
      </c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2"/>
      <c r="AE17" s="405">
        <v>0</v>
      </c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>
        <v>0</v>
      </c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>
        <v>0</v>
      </c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>
        <v>0</v>
      </c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</row>
    <row r="18" spans="1:105" s="128" customFormat="1" ht="15" customHeight="1">
      <c r="A18" s="459" t="s">
        <v>311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1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>
        <v>0</v>
      </c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</row>
    <row r="19" spans="1:105" s="128" customFormat="1" ht="15" customHeight="1">
      <c r="A19" s="402"/>
      <c r="B19" s="402"/>
      <c r="C19" s="402"/>
      <c r="D19" s="402"/>
      <c r="E19" s="402"/>
      <c r="F19" s="402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</row>
    <row r="20" spans="1:105" s="128" customFormat="1" ht="15" customHeight="1">
      <c r="A20" s="520" t="s">
        <v>290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2"/>
    </row>
    <row r="21" spans="1:105" s="128" customFormat="1" ht="15" customHeight="1">
      <c r="A21" s="402" t="s">
        <v>42</v>
      </c>
      <c r="B21" s="402"/>
      <c r="C21" s="402"/>
      <c r="D21" s="402"/>
      <c r="E21" s="402"/>
      <c r="F21" s="402"/>
      <c r="G21" s="521" t="s">
        <v>310</v>
      </c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2"/>
      <c r="AE21" s="405">
        <v>5</v>
      </c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>
        <v>12</v>
      </c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>
        <v>50</v>
      </c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>
        <f>AE21*AZ21*BR21</f>
        <v>3000</v>
      </c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</row>
    <row r="22" spans="1:105" s="128" customFormat="1" ht="15" customHeight="1">
      <c r="A22" s="455" t="s">
        <v>311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6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48">
        <f>CJ21</f>
        <v>3000</v>
      </c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  <c r="CX22" s="448"/>
      <c r="CY22" s="448"/>
      <c r="CZ22" s="448"/>
      <c r="DA22" s="448"/>
    </row>
    <row r="24" spans="1:105" s="124" customFormat="1" ht="41.25" customHeight="1">
      <c r="A24" s="449" t="s">
        <v>203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49"/>
      <c r="CI24" s="449"/>
      <c r="CJ24" s="449"/>
      <c r="CK24" s="449"/>
      <c r="CL24" s="449"/>
      <c r="CM24" s="449"/>
      <c r="CN24" s="449"/>
      <c r="CO24" s="449"/>
      <c r="CP24" s="449"/>
      <c r="CQ24" s="449"/>
      <c r="CR24" s="449"/>
      <c r="CS24" s="449"/>
      <c r="CT24" s="449"/>
      <c r="CU24" s="449"/>
      <c r="CV24" s="449"/>
      <c r="CW24" s="449"/>
      <c r="CX24" s="449"/>
      <c r="CY24" s="449"/>
      <c r="CZ24" s="449"/>
      <c r="DA24" s="449"/>
    </row>
    <row r="25" ht="10.5" customHeight="1"/>
    <row r="26" spans="1:105" ht="55.5" customHeight="1">
      <c r="A26" s="468" t="s">
        <v>64</v>
      </c>
      <c r="B26" s="469"/>
      <c r="C26" s="469"/>
      <c r="D26" s="469"/>
      <c r="E26" s="469"/>
      <c r="F26" s="470"/>
      <c r="G26" s="468" t="s">
        <v>204</v>
      </c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70"/>
      <c r="BW26" s="468" t="s">
        <v>205</v>
      </c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70"/>
      <c r="CM26" s="468" t="s">
        <v>206</v>
      </c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70"/>
    </row>
    <row r="27" spans="1:105" s="129" customFormat="1" ht="12.75">
      <c r="A27" s="453">
        <v>1</v>
      </c>
      <c r="B27" s="453"/>
      <c r="C27" s="453"/>
      <c r="D27" s="453"/>
      <c r="E27" s="453"/>
      <c r="F27" s="453"/>
      <c r="G27" s="453">
        <v>2</v>
      </c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>
        <v>3</v>
      </c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3"/>
      <c r="CM27" s="453">
        <v>4</v>
      </c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</row>
    <row r="28" spans="1:105" s="129" customFormat="1" ht="12.75">
      <c r="A28" s="526" t="s">
        <v>309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K28" s="527"/>
      <c r="CL28" s="528"/>
      <c r="CM28" s="523">
        <f>CM44+CM59</f>
        <v>1690700</v>
      </c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5"/>
    </row>
    <row r="29" spans="1:105" s="129" customFormat="1" ht="12.75">
      <c r="A29" s="520" t="s">
        <v>58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1"/>
      <c r="AR29" s="521"/>
      <c r="AS29" s="521"/>
      <c r="AT29" s="521"/>
      <c r="AU29" s="521"/>
      <c r="AV29" s="521"/>
      <c r="AW29" s="521"/>
      <c r="AX29" s="521"/>
      <c r="AY29" s="521"/>
      <c r="AZ29" s="521"/>
      <c r="BA29" s="521"/>
      <c r="BB29" s="521"/>
      <c r="BC29" s="521"/>
      <c r="BD29" s="521"/>
      <c r="BE29" s="521"/>
      <c r="BF29" s="521"/>
      <c r="BG29" s="521"/>
      <c r="BH29" s="521"/>
      <c r="BI29" s="521"/>
      <c r="BJ29" s="521"/>
      <c r="BK29" s="521"/>
      <c r="BL29" s="521"/>
      <c r="BM29" s="521"/>
      <c r="BN29" s="521"/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1"/>
      <c r="CC29" s="521"/>
      <c r="CD29" s="521"/>
      <c r="CE29" s="521"/>
      <c r="CF29" s="521"/>
      <c r="CG29" s="521"/>
      <c r="CH29" s="521"/>
      <c r="CI29" s="521"/>
      <c r="CJ29" s="521"/>
      <c r="CK29" s="521"/>
      <c r="CL29" s="521"/>
      <c r="CM29" s="521"/>
      <c r="CN29" s="521"/>
      <c r="CO29" s="521"/>
      <c r="CP29" s="521"/>
      <c r="CQ29" s="521"/>
      <c r="CR29" s="521"/>
      <c r="CS29" s="521"/>
      <c r="CT29" s="521"/>
      <c r="CU29" s="521"/>
      <c r="CV29" s="521"/>
      <c r="CW29" s="521"/>
      <c r="CX29" s="521"/>
      <c r="CY29" s="521"/>
      <c r="CZ29" s="521"/>
      <c r="DA29" s="522"/>
    </row>
    <row r="30" spans="1:105" s="129" customFormat="1" ht="12.75">
      <c r="A30" s="520" t="s">
        <v>308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1"/>
      <c r="AN30" s="521"/>
      <c r="AO30" s="521"/>
      <c r="AP30" s="521"/>
      <c r="AQ30" s="521"/>
      <c r="AR30" s="521"/>
      <c r="AS30" s="521"/>
      <c r="AT30" s="521"/>
      <c r="AU30" s="521"/>
      <c r="AV30" s="521"/>
      <c r="AW30" s="521"/>
      <c r="AX30" s="521"/>
      <c r="AY30" s="521"/>
      <c r="AZ30" s="521"/>
      <c r="BA30" s="521"/>
      <c r="BB30" s="521"/>
      <c r="BC30" s="521"/>
      <c r="BD30" s="521"/>
      <c r="BE30" s="521"/>
      <c r="BF30" s="521"/>
      <c r="BG30" s="521"/>
      <c r="BH30" s="521"/>
      <c r="BI30" s="521"/>
      <c r="BJ30" s="521"/>
      <c r="BK30" s="521"/>
      <c r="BL30" s="521"/>
      <c r="BM30" s="521"/>
      <c r="BN30" s="521"/>
      <c r="BO30" s="521"/>
      <c r="BP30" s="521"/>
      <c r="BQ30" s="521"/>
      <c r="BR30" s="521"/>
      <c r="BS30" s="521"/>
      <c r="BT30" s="521"/>
      <c r="BU30" s="521"/>
      <c r="BV30" s="521"/>
      <c r="BW30" s="521"/>
      <c r="BX30" s="521"/>
      <c r="BY30" s="521"/>
      <c r="BZ30" s="521"/>
      <c r="CA30" s="521"/>
      <c r="CB30" s="521"/>
      <c r="CC30" s="521"/>
      <c r="CD30" s="521"/>
      <c r="CE30" s="521"/>
      <c r="CF30" s="521"/>
      <c r="CG30" s="521"/>
      <c r="CH30" s="521"/>
      <c r="CI30" s="521"/>
      <c r="CJ30" s="521"/>
      <c r="CK30" s="521"/>
      <c r="CL30" s="521"/>
      <c r="CM30" s="521"/>
      <c r="CN30" s="521"/>
      <c r="CO30" s="521"/>
      <c r="CP30" s="521"/>
      <c r="CQ30" s="521"/>
      <c r="CR30" s="521"/>
      <c r="CS30" s="521"/>
      <c r="CT30" s="521"/>
      <c r="CU30" s="521"/>
      <c r="CV30" s="521"/>
      <c r="CW30" s="521"/>
      <c r="CX30" s="521"/>
      <c r="CY30" s="521"/>
      <c r="CZ30" s="521"/>
      <c r="DA30" s="522"/>
    </row>
    <row r="31" spans="1:105" ht="15" customHeight="1">
      <c r="A31" s="402" t="s">
        <v>42</v>
      </c>
      <c r="B31" s="402"/>
      <c r="C31" s="402"/>
      <c r="D31" s="402"/>
      <c r="E31" s="402"/>
      <c r="F31" s="402"/>
      <c r="G31" s="130"/>
      <c r="H31" s="478" t="s">
        <v>207</v>
      </c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9"/>
      <c r="BW31" s="404" t="s">
        <v>175</v>
      </c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</row>
    <row r="32" spans="1:105" s="129" customFormat="1" ht="12.75">
      <c r="A32" s="484" t="s">
        <v>208</v>
      </c>
      <c r="B32" s="485"/>
      <c r="C32" s="485"/>
      <c r="D32" s="485"/>
      <c r="E32" s="485"/>
      <c r="F32" s="486"/>
      <c r="G32" s="131"/>
      <c r="H32" s="480" t="s">
        <v>58</v>
      </c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1"/>
      <c r="BW32" s="490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2"/>
      <c r="CM32" s="496"/>
      <c r="CN32" s="497"/>
      <c r="CO32" s="497"/>
      <c r="CP32" s="497"/>
      <c r="CQ32" s="497"/>
      <c r="CR32" s="497"/>
      <c r="CS32" s="497"/>
      <c r="CT32" s="497"/>
      <c r="CU32" s="497"/>
      <c r="CV32" s="497"/>
      <c r="CW32" s="497"/>
      <c r="CX32" s="497"/>
      <c r="CY32" s="497"/>
      <c r="CZ32" s="497"/>
      <c r="DA32" s="498"/>
    </row>
    <row r="33" spans="1:105" s="129" customFormat="1" ht="12.75">
      <c r="A33" s="487"/>
      <c r="B33" s="488"/>
      <c r="C33" s="488"/>
      <c r="D33" s="488"/>
      <c r="E33" s="488"/>
      <c r="F33" s="489"/>
      <c r="G33" s="132"/>
      <c r="H33" s="482" t="s">
        <v>209</v>
      </c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3"/>
      <c r="BW33" s="493"/>
      <c r="BX33" s="494"/>
      <c r="BY33" s="494"/>
      <c r="BZ33" s="494"/>
      <c r="CA33" s="494"/>
      <c r="CB33" s="494"/>
      <c r="CC33" s="494"/>
      <c r="CD33" s="494"/>
      <c r="CE33" s="494"/>
      <c r="CF33" s="494"/>
      <c r="CG33" s="494"/>
      <c r="CH33" s="494"/>
      <c r="CI33" s="494"/>
      <c r="CJ33" s="494"/>
      <c r="CK33" s="494"/>
      <c r="CL33" s="495"/>
      <c r="CM33" s="499"/>
      <c r="CN33" s="500"/>
      <c r="CO33" s="500"/>
      <c r="CP33" s="500"/>
      <c r="CQ33" s="500"/>
      <c r="CR33" s="500"/>
      <c r="CS33" s="500"/>
      <c r="CT33" s="500"/>
      <c r="CU33" s="500"/>
      <c r="CV33" s="500"/>
      <c r="CW33" s="500"/>
      <c r="CX33" s="500"/>
      <c r="CY33" s="500"/>
      <c r="CZ33" s="500"/>
      <c r="DA33" s="501"/>
    </row>
    <row r="34" spans="1:105" s="129" customFormat="1" ht="13.5" customHeight="1">
      <c r="A34" s="402" t="s">
        <v>210</v>
      </c>
      <c r="B34" s="402"/>
      <c r="C34" s="402"/>
      <c r="D34" s="402"/>
      <c r="E34" s="402"/>
      <c r="F34" s="402"/>
      <c r="G34" s="130"/>
      <c r="H34" s="502" t="s">
        <v>211</v>
      </c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503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</row>
    <row r="35" spans="1:105" s="129" customFormat="1" ht="26.25" customHeight="1">
      <c r="A35" s="402" t="s">
        <v>212</v>
      </c>
      <c r="B35" s="402"/>
      <c r="C35" s="402"/>
      <c r="D35" s="402"/>
      <c r="E35" s="402"/>
      <c r="F35" s="402"/>
      <c r="G35" s="130"/>
      <c r="H35" s="502" t="s">
        <v>213</v>
      </c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502"/>
      <c r="BU35" s="502"/>
      <c r="BV35" s="503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</row>
    <row r="36" spans="1:105" s="129" customFormat="1" ht="26.25" customHeight="1">
      <c r="A36" s="402" t="s">
        <v>214</v>
      </c>
      <c r="B36" s="402"/>
      <c r="C36" s="402"/>
      <c r="D36" s="402"/>
      <c r="E36" s="402"/>
      <c r="F36" s="402"/>
      <c r="G36" s="130"/>
      <c r="H36" s="478" t="s">
        <v>215</v>
      </c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9"/>
      <c r="BW36" s="404" t="s">
        <v>175</v>
      </c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48"/>
      <c r="CN36" s="448"/>
      <c r="CO36" s="448"/>
      <c r="CP36" s="448"/>
      <c r="CQ36" s="448"/>
      <c r="CR36" s="448"/>
      <c r="CS36" s="448"/>
      <c r="CT36" s="448"/>
      <c r="CU36" s="448"/>
      <c r="CV36" s="448"/>
      <c r="CW36" s="448"/>
      <c r="CX36" s="448"/>
      <c r="CY36" s="448"/>
      <c r="CZ36" s="448"/>
      <c r="DA36" s="448"/>
    </row>
    <row r="37" spans="1:105" s="129" customFormat="1" ht="12.75">
      <c r="A37" s="484" t="s">
        <v>216</v>
      </c>
      <c r="B37" s="485"/>
      <c r="C37" s="485"/>
      <c r="D37" s="485"/>
      <c r="E37" s="485"/>
      <c r="F37" s="486"/>
      <c r="G37" s="131"/>
      <c r="H37" s="480" t="s">
        <v>58</v>
      </c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1"/>
      <c r="BW37" s="490">
        <f>BW32</f>
        <v>0</v>
      </c>
      <c r="BX37" s="504"/>
      <c r="BY37" s="504"/>
      <c r="BZ37" s="504"/>
      <c r="CA37" s="504"/>
      <c r="CB37" s="504"/>
      <c r="CC37" s="504"/>
      <c r="CD37" s="504"/>
      <c r="CE37" s="504"/>
      <c r="CF37" s="504"/>
      <c r="CG37" s="504"/>
      <c r="CH37" s="504"/>
      <c r="CI37" s="504"/>
      <c r="CJ37" s="504"/>
      <c r="CK37" s="504"/>
      <c r="CL37" s="505"/>
      <c r="CM37" s="490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5"/>
    </row>
    <row r="38" spans="1:105" s="129" customFormat="1" ht="25.5" customHeight="1">
      <c r="A38" s="487"/>
      <c r="B38" s="488"/>
      <c r="C38" s="488"/>
      <c r="D38" s="488"/>
      <c r="E38" s="488"/>
      <c r="F38" s="489"/>
      <c r="G38" s="132"/>
      <c r="H38" s="482" t="s">
        <v>217</v>
      </c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3"/>
      <c r="BW38" s="506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8"/>
      <c r="CM38" s="506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8"/>
    </row>
    <row r="39" spans="1:105" s="129" customFormat="1" ht="26.25" customHeight="1">
      <c r="A39" s="402" t="s">
        <v>218</v>
      </c>
      <c r="B39" s="402"/>
      <c r="C39" s="402"/>
      <c r="D39" s="402"/>
      <c r="E39" s="402"/>
      <c r="F39" s="402"/>
      <c r="G39" s="130"/>
      <c r="H39" s="502" t="s">
        <v>219</v>
      </c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3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</row>
    <row r="40" spans="1:105" s="129" customFormat="1" ht="27" customHeight="1">
      <c r="A40" s="402" t="s">
        <v>220</v>
      </c>
      <c r="B40" s="402"/>
      <c r="C40" s="402"/>
      <c r="D40" s="402"/>
      <c r="E40" s="402"/>
      <c r="F40" s="402"/>
      <c r="G40" s="130"/>
      <c r="H40" s="502" t="s">
        <v>221</v>
      </c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3"/>
      <c r="BW40" s="405">
        <f>BW32</f>
        <v>0</v>
      </c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</row>
    <row r="41" spans="1:105" s="129" customFormat="1" ht="27" customHeight="1">
      <c r="A41" s="402" t="s">
        <v>222</v>
      </c>
      <c r="B41" s="402"/>
      <c r="C41" s="402"/>
      <c r="D41" s="402"/>
      <c r="E41" s="402"/>
      <c r="F41" s="402"/>
      <c r="G41" s="130"/>
      <c r="H41" s="502" t="s">
        <v>223</v>
      </c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502"/>
      <c r="BV41" s="503"/>
      <c r="BW41" s="404"/>
      <c r="BX41" s="404"/>
      <c r="BY41" s="404"/>
      <c r="BZ41" s="404"/>
      <c r="CA41" s="404"/>
      <c r="CB41" s="404"/>
      <c r="CC41" s="404"/>
      <c r="CD41" s="404"/>
      <c r="CE41" s="404"/>
      <c r="CF41" s="404"/>
      <c r="CG41" s="404"/>
      <c r="CH41" s="404"/>
      <c r="CI41" s="404"/>
      <c r="CJ41" s="404"/>
      <c r="CK41" s="404"/>
      <c r="CL41" s="404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</row>
    <row r="42" spans="1:105" s="129" customFormat="1" ht="27" customHeight="1">
      <c r="A42" s="402" t="s">
        <v>224</v>
      </c>
      <c r="B42" s="402"/>
      <c r="C42" s="402"/>
      <c r="D42" s="402"/>
      <c r="E42" s="402"/>
      <c r="F42" s="402"/>
      <c r="G42" s="130"/>
      <c r="H42" s="502" t="s">
        <v>223</v>
      </c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502"/>
      <c r="BU42" s="502"/>
      <c r="BV42" s="503"/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</row>
    <row r="43" spans="1:105" s="129" customFormat="1" ht="26.25" customHeight="1">
      <c r="A43" s="402" t="s">
        <v>225</v>
      </c>
      <c r="B43" s="402"/>
      <c r="C43" s="402"/>
      <c r="D43" s="402"/>
      <c r="E43" s="402"/>
      <c r="F43" s="402"/>
      <c r="G43" s="130"/>
      <c r="H43" s="478" t="s">
        <v>226</v>
      </c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9"/>
      <c r="BW43" s="405">
        <f>BW40</f>
        <v>0</v>
      </c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48"/>
      <c r="CN43" s="448"/>
      <c r="CO43" s="448"/>
      <c r="CP43" s="448"/>
      <c r="CQ43" s="448"/>
      <c r="CR43" s="448"/>
      <c r="CS43" s="448"/>
      <c r="CT43" s="448"/>
      <c r="CU43" s="448"/>
      <c r="CV43" s="448"/>
      <c r="CW43" s="448"/>
      <c r="CX43" s="448"/>
      <c r="CY43" s="448"/>
      <c r="CZ43" s="448"/>
      <c r="DA43" s="448"/>
    </row>
    <row r="44" spans="1:105" s="129" customFormat="1" ht="26.25" customHeight="1">
      <c r="A44" s="402"/>
      <c r="B44" s="402"/>
      <c r="C44" s="402"/>
      <c r="D44" s="402"/>
      <c r="E44" s="402"/>
      <c r="F44" s="402"/>
      <c r="G44" s="455" t="s">
        <v>192</v>
      </c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  <c r="AO44" s="445"/>
      <c r="AP44" s="445"/>
      <c r="AQ44" s="445"/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5"/>
      <c r="BU44" s="445"/>
      <c r="BV44" s="446"/>
      <c r="BW44" s="404" t="s">
        <v>175</v>
      </c>
      <c r="BX44" s="404"/>
      <c r="BY44" s="404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48">
        <f>CM32+CM36+CM43</f>
        <v>0</v>
      </c>
      <c r="CN44" s="447"/>
      <c r="CO44" s="447"/>
      <c r="CP44" s="447"/>
      <c r="CQ44" s="447"/>
      <c r="CR44" s="447"/>
      <c r="CS44" s="447"/>
      <c r="CT44" s="447"/>
      <c r="CU44" s="447"/>
      <c r="CV44" s="447"/>
      <c r="CW44" s="447"/>
      <c r="CX44" s="447"/>
      <c r="CY44" s="447"/>
      <c r="CZ44" s="447"/>
      <c r="DA44" s="447"/>
    </row>
    <row r="45" spans="1:105" s="129" customFormat="1" ht="26.25" customHeight="1">
      <c r="A45" s="520" t="s">
        <v>290</v>
      </c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2"/>
    </row>
    <row r="46" spans="1:105" s="129" customFormat="1" ht="26.25" customHeight="1">
      <c r="A46" s="402" t="s">
        <v>42</v>
      </c>
      <c r="B46" s="402"/>
      <c r="C46" s="402"/>
      <c r="D46" s="402"/>
      <c r="E46" s="402"/>
      <c r="F46" s="402"/>
      <c r="G46" s="130"/>
      <c r="H46" s="478" t="s">
        <v>207</v>
      </c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9"/>
      <c r="BW46" s="404" t="s">
        <v>175</v>
      </c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</row>
    <row r="47" spans="1:105" s="129" customFormat="1" ht="26.25" customHeight="1">
      <c r="A47" s="484" t="s">
        <v>208</v>
      </c>
      <c r="B47" s="485"/>
      <c r="C47" s="485"/>
      <c r="D47" s="485"/>
      <c r="E47" s="485"/>
      <c r="F47" s="486"/>
      <c r="G47" s="131"/>
      <c r="H47" s="480" t="s">
        <v>58</v>
      </c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1"/>
      <c r="BW47" s="490">
        <v>5726500</v>
      </c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2"/>
      <c r="CM47" s="496">
        <v>1259500</v>
      </c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8"/>
    </row>
    <row r="48" spans="1:105" s="129" customFormat="1" ht="26.25" customHeight="1">
      <c r="A48" s="487"/>
      <c r="B48" s="488"/>
      <c r="C48" s="488"/>
      <c r="D48" s="488"/>
      <c r="E48" s="488"/>
      <c r="F48" s="489"/>
      <c r="G48" s="132"/>
      <c r="H48" s="482" t="s">
        <v>209</v>
      </c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3"/>
      <c r="BW48" s="493"/>
      <c r="BX48" s="494"/>
      <c r="BY48" s="494"/>
      <c r="BZ48" s="494"/>
      <c r="CA48" s="494"/>
      <c r="CB48" s="494"/>
      <c r="CC48" s="494"/>
      <c r="CD48" s="494"/>
      <c r="CE48" s="494"/>
      <c r="CF48" s="494"/>
      <c r="CG48" s="494"/>
      <c r="CH48" s="494"/>
      <c r="CI48" s="494"/>
      <c r="CJ48" s="494"/>
      <c r="CK48" s="494"/>
      <c r="CL48" s="495"/>
      <c r="CM48" s="499"/>
      <c r="CN48" s="500"/>
      <c r="CO48" s="500"/>
      <c r="CP48" s="500"/>
      <c r="CQ48" s="500"/>
      <c r="CR48" s="500"/>
      <c r="CS48" s="500"/>
      <c r="CT48" s="500"/>
      <c r="CU48" s="500"/>
      <c r="CV48" s="500"/>
      <c r="CW48" s="500"/>
      <c r="CX48" s="500"/>
      <c r="CY48" s="500"/>
      <c r="CZ48" s="500"/>
      <c r="DA48" s="501"/>
    </row>
    <row r="49" spans="1:105" s="129" customFormat="1" ht="26.25" customHeight="1">
      <c r="A49" s="402" t="s">
        <v>210</v>
      </c>
      <c r="B49" s="402"/>
      <c r="C49" s="402"/>
      <c r="D49" s="402"/>
      <c r="E49" s="402"/>
      <c r="F49" s="402"/>
      <c r="G49" s="130"/>
      <c r="H49" s="502" t="s">
        <v>211</v>
      </c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3"/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</row>
    <row r="50" spans="1:105" s="129" customFormat="1" ht="26.25" customHeight="1">
      <c r="A50" s="402" t="s">
        <v>212</v>
      </c>
      <c r="B50" s="402"/>
      <c r="C50" s="402"/>
      <c r="D50" s="402"/>
      <c r="E50" s="402"/>
      <c r="F50" s="402"/>
      <c r="G50" s="130"/>
      <c r="H50" s="502" t="s">
        <v>213</v>
      </c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  <c r="BU50" s="502"/>
      <c r="BV50" s="503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</row>
    <row r="51" spans="1:105" s="129" customFormat="1" ht="26.25" customHeight="1">
      <c r="A51" s="402" t="s">
        <v>214</v>
      </c>
      <c r="B51" s="402"/>
      <c r="C51" s="402"/>
      <c r="D51" s="402"/>
      <c r="E51" s="402"/>
      <c r="F51" s="402"/>
      <c r="G51" s="130"/>
      <c r="H51" s="478" t="s">
        <v>215</v>
      </c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8"/>
      <c r="BL51" s="478"/>
      <c r="BM51" s="478"/>
      <c r="BN51" s="478"/>
      <c r="BO51" s="478"/>
      <c r="BP51" s="478"/>
      <c r="BQ51" s="478"/>
      <c r="BR51" s="478"/>
      <c r="BS51" s="478"/>
      <c r="BT51" s="478"/>
      <c r="BU51" s="478"/>
      <c r="BV51" s="479"/>
      <c r="BW51" s="404" t="s">
        <v>175</v>
      </c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48">
        <f>CM52+CM55</f>
        <v>177400</v>
      </c>
      <c r="CN51" s="448"/>
      <c r="CO51" s="448"/>
      <c r="CP51" s="448"/>
      <c r="CQ51" s="448"/>
      <c r="CR51" s="448"/>
      <c r="CS51" s="448"/>
      <c r="CT51" s="448"/>
      <c r="CU51" s="448"/>
      <c r="CV51" s="448"/>
      <c r="CW51" s="448"/>
      <c r="CX51" s="448"/>
      <c r="CY51" s="448"/>
      <c r="CZ51" s="448"/>
      <c r="DA51" s="448"/>
    </row>
    <row r="52" spans="1:105" s="129" customFormat="1" ht="26.25" customHeight="1">
      <c r="A52" s="484" t="s">
        <v>216</v>
      </c>
      <c r="B52" s="485"/>
      <c r="C52" s="485"/>
      <c r="D52" s="485"/>
      <c r="E52" s="485"/>
      <c r="F52" s="486"/>
      <c r="G52" s="131"/>
      <c r="H52" s="480" t="s">
        <v>58</v>
      </c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/>
      <c r="BU52" s="480"/>
      <c r="BV52" s="481"/>
      <c r="BW52" s="490">
        <f>BW47</f>
        <v>5726500</v>
      </c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4"/>
      <c r="CJ52" s="504"/>
      <c r="CK52" s="504"/>
      <c r="CL52" s="505"/>
      <c r="CM52" s="490">
        <v>166000</v>
      </c>
      <c r="CN52" s="504"/>
      <c r="CO52" s="504"/>
      <c r="CP52" s="504"/>
      <c r="CQ52" s="504"/>
      <c r="CR52" s="504"/>
      <c r="CS52" s="504"/>
      <c r="CT52" s="504"/>
      <c r="CU52" s="504"/>
      <c r="CV52" s="504"/>
      <c r="CW52" s="504"/>
      <c r="CX52" s="504"/>
      <c r="CY52" s="504"/>
      <c r="CZ52" s="504"/>
      <c r="DA52" s="505"/>
    </row>
    <row r="53" spans="1:105" s="129" customFormat="1" ht="26.25" customHeight="1">
      <c r="A53" s="487"/>
      <c r="B53" s="488"/>
      <c r="C53" s="488"/>
      <c r="D53" s="488"/>
      <c r="E53" s="488"/>
      <c r="F53" s="489"/>
      <c r="G53" s="132"/>
      <c r="H53" s="482" t="s">
        <v>217</v>
      </c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3"/>
      <c r="BW53" s="506"/>
      <c r="BX53" s="507"/>
      <c r="BY53" s="507"/>
      <c r="BZ53" s="507"/>
      <c r="CA53" s="507"/>
      <c r="CB53" s="507"/>
      <c r="CC53" s="507"/>
      <c r="CD53" s="507"/>
      <c r="CE53" s="507"/>
      <c r="CF53" s="507"/>
      <c r="CG53" s="507"/>
      <c r="CH53" s="507"/>
      <c r="CI53" s="507"/>
      <c r="CJ53" s="507"/>
      <c r="CK53" s="507"/>
      <c r="CL53" s="508"/>
      <c r="CM53" s="506"/>
      <c r="CN53" s="507"/>
      <c r="CO53" s="507"/>
      <c r="CP53" s="507"/>
      <c r="CQ53" s="507"/>
      <c r="CR53" s="507"/>
      <c r="CS53" s="507"/>
      <c r="CT53" s="507"/>
      <c r="CU53" s="507"/>
      <c r="CV53" s="507"/>
      <c r="CW53" s="507"/>
      <c r="CX53" s="507"/>
      <c r="CY53" s="507"/>
      <c r="CZ53" s="507"/>
      <c r="DA53" s="508"/>
    </row>
    <row r="54" spans="1:105" s="129" customFormat="1" ht="26.25" customHeight="1">
      <c r="A54" s="402" t="s">
        <v>218</v>
      </c>
      <c r="B54" s="402"/>
      <c r="C54" s="402"/>
      <c r="D54" s="402"/>
      <c r="E54" s="402"/>
      <c r="F54" s="402"/>
      <c r="G54" s="130"/>
      <c r="H54" s="502" t="s">
        <v>219</v>
      </c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2"/>
      <c r="AQ54" s="502"/>
      <c r="AR54" s="502"/>
      <c r="AS54" s="502"/>
      <c r="AT54" s="502"/>
      <c r="AU54" s="502"/>
      <c r="AV54" s="502"/>
      <c r="AW54" s="502"/>
      <c r="AX54" s="502"/>
      <c r="AY54" s="502"/>
      <c r="AZ54" s="502"/>
      <c r="BA54" s="502"/>
      <c r="BB54" s="502"/>
      <c r="BC54" s="502"/>
      <c r="BD54" s="502"/>
      <c r="BE54" s="502"/>
      <c r="BF54" s="502"/>
      <c r="BG54" s="502"/>
      <c r="BH54" s="502"/>
      <c r="BI54" s="502"/>
      <c r="BJ54" s="502"/>
      <c r="BK54" s="502"/>
      <c r="BL54" s="502"/>
      <c r="BM54" s="502"/>
      <c r="BN54" s="502"/>
      <c r="BO54" s="502"/>
      <c r="BP54" s="502"/>
      <c r="BQ54" s="502"/>
      <c r="BR54" s="502"/>
      <c r="BS54" s="502"/>
      <c r="BT54" s="502"/>
      <c r="BU54" s="502"/>
      <c r="BV54" s="503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</row>
    <row r="55" spans="1:105" s="129" customFormat="1" ht="26.25" customHeight="1">
      <c r="A55" s="402" t="s">
        <v>220</v>
      </c>
      <c r="B55" s="402"/>
      <c r="C55" s="402"/>
      <c r="D55" s="402"/>
      <c r="E55" s="402"/>
      <c r="F55" s="402"/>
      <c r="G55" s="130"/>
      <c r="H55" s="502" t="s">
        <v>221</v>
      </c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2"/>
      <c r="AQ55" s="502"/>
      <c r="AR55" s="502"/>
      <c r="AS55" s="502"/>
      <c r="AT55" s="502"/>
      <c r="AU55" s="502"/>
      <c r="AV55" s="502"/>
      <c r="AW55" s="502"/>
      <c r="AX55" s="502"/>
      <c r="AY55" s="502"/>
      <c r="AZ55" s="502"/>
      <c r="BA55" s="502"/>
      <c r="BB55" s="502"/>
      <c r="BC55" s="502"/>
      <c r="BD55" s="502"/>
      <c r="BE55" s="502"/>
      <c r="BF55" s="502"/>
      <c r="BG55" s="502"/>
      <c r="BH55" s="502"/>
      <c r="BI55" s="502"/>
      <c r="BJ55" s="502"/>
      <c r="BK55" s="502"/>
      <c r="BL55" s="502"/>
      <c r="BM55" s="502"/>
      <c r="BN55" s="502"/>
      <c r="BO55" s="502"/>
      <c r="BP55" s="502"/>
      <c r="BQ55" s="502"/>
      <c r="BR55" s="502"/>
      <c r="BS55" s="502"/>
      <c r="BT55" s="502"/>
      <c r="BU55" s="502"/>
      <c r="BV55" s="503"/>
      <c r="BW55" s="405">
        <f>BW47</f>
        <v>5726500</v>
      </c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>
        <v>11400</v>
      </c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</row>
    <row r="56" spans="1:105" s="129" customFormat="1" ht="26.25" customHeight="1">
      <c r="A56" s="402" t="s">
        <v>222</v>
      </c>
      <c r="B56" s="402"/>
      <c r="C56" s="402"/>
      <c r="D56" s="402"/>
      <c r="E56" s="402"/>
      <c r="F56" s="402"/>
      <c r="G56" s="130"/>
      <c r="H56" s="502" t="s">
        <v>223</v>
      </c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502"/>
      <c r="AP56" s="502"/>
      <c r="AQ56" s="502"/>
      <c r="AR56" s="502"/>
      <c r="AS56" s="502"/>
      <c r="AT56" s="502"/>
      <c r="AU56" s="502"/>
      <c r="AV56" s="502"/>
      <c r="AW56" s="502"/>
      <c r="AX56" s="502"/>
      <c r="AY56" s="502"/>
      <c r="AZ56" s="502"/>
      <c r="BA56" s="502"/>
      <c r="BB56" s="502"/>
      <c r="BC56" s="502"/>
      <c r="BD56" s="502"/>
      <c r="BE56" s="502"/>
      <c r="BF56" s="502"/>
      <c r="BG56" s="502"/>
      <c r="BH56" s="502"/>
      <c r="BI56" s="502"/>
      <c r="BJ56" s="502"/>
      <c r="BK56" s="502"/>
      <c r="BL56" s="502"/>
      <c r="BM56" s="502"/>
      <c r="BN56" s="502"/>
      <c r="BO56" s="502"/>
      <c r="BP56" s="502"/>
      <c r="BQ56" s="502"/>
      <c r="BR56" s="502"/>
      <c r="BS56" s="502"/>
      <c r="BT56" s="502"/>
      <c r="BU56" s="502"/>
      <c r="BV56" s="503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</row>
    <row r="57" spans="1:105" s="129" customFormat="1" ht="26.25" customHeight="1">
      <c r="A57" s="402" t="s">
        <v>224</v>
      </c>
      <c r="B57" s="402"/>
      <c r="C57" s="402"/>
      <c r="D57" s="402"/>
      <c r="E57" s="402"/>
      <c r="F57" s="402"/>
      <c r="G57" s="130"/>
      <c r="H57" s="502" t="s">
        <v>223</v>
      </c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M57" s="502"/>
      <c r="AN57" s="502"/>
      <c r="AO57" s="502"/>
      <c r="AP57" s="502"/>
      <c r="AQ57" s="502"/>
      <c r="AR57" s="502"/>
      <c r="AS57" s="502"/>
      <c r="AT57" s="502"/>
      <c r="AU57" s="502"/>
      <c r="AV57" s="502"/>
      <c r="AW57" s="502"/>
      <c r="AX57" s="502"/>
      <c r="AY57" s="502"/>
      <c r="AZ57" s="502"/>
      <c r="BA57" s="502"/>
      <c r="BB57" s="502"/>
      <c r="BC57" s="502"/>
      <c r="BD57" s="502"/>
      <c r="BE57" s="502"/>
      <c r="BF57" s="502"/>
      <c r="BG57" s="502"/>
      <c r="BH57" s="502"/>
      <c r="BI57" s="502"/>
      <c r="BJ57" s="502"/>
      <c r="BK57" s="502"/>
      <c r="BL57" s="502"/>
      <c r="BM57" s="502"/>
      <c r="BN57" s="502"/>
      <c r="BO57" s="502"/>
      <c r="BP57" s="502"/>
      <c r="BQ57" s="502"/>
      <c r="BR57" s="502"/>
      <c r="BS57" s="502"/>
      <c r="BT57" s="502"/>
      <c r="BU57" s="502"/>
      <c r="BV57" s="503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</row>
    <row r="58" spans="1:105" s="129" customFormat="1" ht="26.25" customHeight="1">
      <c r="A58" s="402" t="s">
        <v>225</v>
      </c>
      <c r="B58" s="402"/>
      <c r="C58" s="402"/>
      <c r="D58" s="402"/>
      <c r="E58" s="402"/>
      <c r="F58" s="402"/>
      <c r="G58" s="130"/>
      <c r="H58" s="478" t="s">
        <v>226</v>
      </c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478"/>
      <c r="BL58" s="478"/>
      <c r="BM58" s="478"/>
      <c r="BN58" s="478"/>
      <c r="BO58" s="478"/>
      <c r="BP58" s="478"/>
      <c r="BQ58" s="478"/>
      <c r="BR58" s="478"/>
      <c r="BS58" s="478"/>
      <c r="BT58" s="478"/>
      <c r="BU58" s="478"/>
      <c r="BV58" s="479"/>
      <c r="BW58" s="405">
        <f>BW47</f>
        <v>5726500</v>
      </c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48">
        <v>253800</v>
      </c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  <c r="CX58" s="448"/>
      <c r="CY58" s="448"/>
      <c r="CZ58" s="448"/>
      <c r="DA58" s="448"/>
    </row>
    <row r="59" spans="1:105" s="129" customFormat="1" ht="26.25" customHeight="1">
      <c r="A59" s="402"/>
      <c r="B59" s="402"/>
      <c r="C59" s="402"/>
      <c r="D59" s="402"/>
      <c r="E59" s="402"/>
      <c r="F59" s="402"/>
      <c r="G59" s="455" t="s">
        <v>192</v>
      </c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6"/>
      <c r="BW59" s="404" t="s">
        <v>175</v>
      </c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48">
        <f>CM47+CM51+CM58</f>
        <v>1690700</v>
      </c>
      <c r="CN59" s="447"/>
      <c r="CO59" s="447"/>
      <c r="CP59" s="447"/>
      <c r="CQ59" s="447"/>
      <c r="CR59" s="447"/>
      <c r="CS59" s="447"/>
      <c r="CT59" s="447"/>
      <c r="CU59" s="447"/>
      <c r="CV59" s="447"/>
      <c r="CW59" s="447"/>
      <c r="CX59" s="447"/>
      <c r="CY59" s="447"/>
      <c r="CZ59" s="447"/>
      <c r="DA59" s="447"/>
    </row>
    <row r="60" s="129" customFormat="1" ht="13.5" customHeight="1"/>
    <row r="61" ht="3" customHeight="1"/>
    <row r="62" spans="1:105" s="133" customFormat="1" ht="48" customHeight="1">
      <c r="A62" s="509" t="s">
        <v>395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  <c r="BU62" s="509"/>
      <c r="BV62" s="509"/>
      <c r="BW62" s="509"/>
      <c r="BX62" s="509"/>
      <c r="BY62" s="509"/>
      <c r="BZ62" s="509"/>
      <c r="CA62" s="509"/>
      <c r="CB62" s="509"/>
      <c r="CC62" s="509"/>
      <c r="CD62" s="509"/>
      <c r="CE62" s="509"/>
      <c r="CF62" s="509"/>
      <c r="CG62" s="509"/>
      <c r="CH62" s="509"/>
      <c r="CI62" s="509"/>
      <c r="CJ62" s="509"/>
      <c r="CK62" s="509"/>
      <c r="CL62" s="509"/>
      <c r="CM62" s="509"/>
      <c r="CN62" s="509"/>
      <c r="CO62" s="509"/>
      <c r="CP62" s="509"/>
      <c r="CQ62" s="509"/>
      <c r="CR62" s="509"/>
      <c r="CS62" s="509"/>
      <c r="CT62" s="509"/>
      <c r="CU62" s="509"/>
      <c r="CV62" s="509"/>
      <c r="CW62" s="509"/>
      <c r="CX62" s="509"/>
      <c r="CY62" s="509"/>
      <c r="CZ62" s="509"/>
      <c r="DA62" s="509"/>
    </row>
    <row r="64" spans="1:105" s="124" customFormat="1" ht="14.25">
      <c r="A64" s="454" t="s">
        <v>227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/>
      <c r="CX64" s="454"/>
      <c r="CY64" s="454"/>
      <c r="CZ64" s="454"/>
      <c r="DA64" s="454"/>
    </row>
    <row r="65" ht="6" customHeight="1"/>
    <row r="66" spans="1:105" s="124" customFormat="1" ht="14.25">
      <c r="A66" s="124" t="s">
        <v>181</v>
      </c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  <c r="BI66" s="510"/>
      <c r="BJ66" s="510"/>
      <c r="BK66" s="510"/>
      <c r="BL66" s="510"/>
      <c r="BM66" s="510"/>
      <c r="BN66" s="510"/>
      <c r="BO66" s="510"/>
      <c r="BP66" s="510"/>
      <c r="BQ66" s="510"/>
      <c r="BR66" s="510"/>
      <c r="BS66" s="510"/>
      <c r="BT66" s="510"/>
      <c r="BU66" s="510"/>
      <c r="BV66" s="510"/>
      <c r="BW66" s="510"/>
      <c r="BX66" s="510"/>
      <c r="BY66" s="510"/>
      <c r="BZ66" s="510"/>
      <c r="CA66" s="510"/>
      <c r="CB66" s="510"/>
      <c r="CC66" s="510"/>
      <c r="CD66" s="510"/>
      <c r="CE66" s="510"/>
      <c r="CF66" s="510"/>
      <c r="CG66" s="510"/>
      <c r="CH66" s="510"/>
      <c r="CI66" s="510"/>
      <c r="CJ66" s="510"/>
      <c r="CK66" s="510"/>
      <c r="CL66" s="510"/>
      <c r="CM66" s="510"/>
      <c r="CN66" s="510"/>
      <c r="CO66" s="510"/>
      <c r="CP66" s="510"/>
      <c r="CQ66" s="510"/>
      <c r="CR66" s="510"/>
      <c r="CS66" s="510"/>
      <c r="CT66" s="510"/>
      <c r="CU66" s="510"/>
      <c r="CV66" s="510"/>
      <c r="CW66" s="510"/>
      <c r="CX66" s="510"/>
      <c r="CY66" s="510"/>
      <c r="CZ66" s="510"/>
      <c r="DA66" s="510"/>
    </row>
    <row r="67" spans="24:105" s="124" customFormat="1" ht="6" customHeight="1"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</row>
    <row r="68" spans="1:105" s="124" customFormat="1" ht="14.25">
      <c r="A68" s="473" t="s">
        <v>182</v>
      </c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467"/>
      <c r="BU68" s="467"/>
      <c r="BV68" s="467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67"/>
      <c r="CS68" s="467"/>
      <c r="CT68" s="467"/>
      <c r="CU68" s="467"/>
      <c r="CV68" s="467"/>
      <c r="CW68" s="467"/>
      <c r="CX68" s="467"/>
      <c r="CY68" s="467"/>
      <c r="CZ68" s="467"/>
      <c r="DA68" s="467"/>
    </row>
    <row r="69" ht="10.5" customHeight="1"/>
    <row r="70" spans="1:105" s="126" customFormat="1" ht="45" customHeight="1">
      <c r="A70" s="468" t="s">
        <v>64</v>
      </c>
      <c r="B70" s="469"/>
      <c r="C70" s="469"/>
      <c r="D70" s="469"/>
      <c r="E70" s="469"/>
      <c r="F70" s="469"/>
      <c r="G70" s="470"/>
      <c r="H70" s="468" t="s">
        <v>65</v>
      </c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469"/>
      <c r="Y70" s="469"/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  <c r="AJ70" s="469"/>
      <c r="AK70" s="469"/>
      <c r="AL70" s="469"/>
      <c r="AM70" s="469"/>
      <c r="AN70" s="469"/>
      <c r="AO70" s="469"/>
      <c r="AP70" s="469"/>
      <c r="AQ70" s="469"/>
      <c r="AR70" s="469"/>
      <c r="AS70" s="469"/>
      <c r="AT70" s="469"/>
      <c r="AU70" s="469"/>
      <c r="AV70" s="469"/>
      <c r="AW70" s="469"/>
      <c r="AX70" s="469"/>
      <c r="AY70" s="469"/>
      <c r="AZ70" s="469"/>
      <c r="BA70" s="469"/>
      <c r="BB70" s="469"/>
      <c r="BC70" s="470"/>
      <c r="BD70" s="468" t="s">
        <v>228</v>
      </c>
      <c r="BE70" s="469"/>
      <c r="BF70" s="469"/>
      <c r="BG70" s="469"/>
      <c r="BH70" s="469"/>
      <c r="BI70" s="469"/>
      <c r="BJ70" s="469"/>
      <c r="BK70" s="469"/>
      <c r="BL70" s="469"/>
      <c r="BM70" s="469"/>
      <c r="BN70" s="469"/>
      <c r="BO70" s="469"/>
      <c r="BP70" s="469"/>
      <c r="BQ70" s="469"/>
      <c r="BR70" s="469"/>
      <c r="BS70" s="470"/>
      <c r="BT70" s="468" t="s">
        <v>229</v>
      </c>
      <c r="BU70" s="469"/>
      <c r="BV70" s="469"/>
      <c r="BW70" s="469"/>
      <c r="BX70" s="469"/>
      <c r="BY70" s="469"/>
      <c r="BZ70" s="469"/>
      <c r="CA70" s="469"/>
      <c r="CB70" s="469"/>
      <c r="CC70" s="469"/>
      <c r="CD70" s="469"/>
      <c r="CE70" s="469"/>
      <c r="CF70" s="469"/>
      <c r="CG70" s="469"/>
      <c r="CH70" s="469"/>
      <c r="CI70" s="470"/>
      <c r="CJ70" s="468" t="s">
        <v>230</v>
      </c>
      <c r="CK70" s="469"/>
      <c r="CL70" s="469"/>
      <c r="CM70" s="469"/>
      <c r="CN70" s="469"/>
      <c r="CO70" s="469"/>
      <c r="CP70" s="469"/>
      <c r="CQ70" s="469"/>
      <c r="CR70" s="469"/>
      <c r="CS70" s="469"/>
      <c r="CT70" s="469"/>
      <c r="CU70" s="469"/>
      <c r="CV70" s="469"/>
      <c r="CW70" s="469"/>
      <c r="CX70" s="469"/>
      <c r="CY70" s="469"/>
      <c r="CZ70" s="469"/>
      <c r="DA70" s="470"/>
    </row>
    <row r="71" spans="1:105" s="127" customFormat="1" ht="12.75">
      <c r="A71" s="453">
        <v>1</v>
      </c>
      <c r="B71" s="453"/>
      <c r="C71" s="453"/>
      <c r="D71" s="453"/>
      <c r="E71" s="453"/>
      <c r="F71" s="453"/>
      <c r="G71" s="453"/>
      <c r="H71" s="453">
        <v>2</v>
      </c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53"/>
      <c r="AX71" s="453"/>
      <c r="AY71" s="453"/>
      <c r="AZ71" s="453"/>
      <c r="BA71" s="453"/>
      <c r="BB71" s="453"/>
      <c r="BC71" s="453"/>
      <c r="BD71" s="453">
        <v>3</v>
      </c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>
        <v>4</v>
      </c>
      <c r="BU71" s="453"/>
      <c r="BV71" s="453"/>
      <c r="BW71" s="453"/>
      <c r="BX71" s="453"/>
      <c r="BY71" s="453"/>
      <c r="BZ71" s="453"/>
      <c r="CA71" s="453"/>
      <c r="CB71" s="453"/>
      <c r="CC71" s="453"/>
      <c r="CD71" s="453"/>
      <c r="CE71" s="453"/>
      <c r="CF71" s="453"/>
      <c r="CG71" s="453"/>
      <c r="CH71" s="453"/>
      <c r="CI71" s="453"/>
      <c r="CJ71" s="453">
        <v>5</v>
      </c>
      <c r="CK71" s="453"/>
      <c r="CL71" s="453"/>
      <c r="CM71" s="453"/>
      <c r="CN71" s="453"/>
      <c r="CO71" s="453"/>
      <c r="CP71" s="453"/>
      <c r="CQ71" s="453"/>
      <c r="CR71" s="453"/>
      <c r="CS71" s="453"/>
      <c r="CT71" s="453"/>
      <c r="CU71" s="453"/>
      <c r="CV71" s="453"/>
      <c r="CW71" s="453"/>
      <c r="CX71" s="453"/>
      <c r="CY71" s="453"/>
      <c r="CZ71" s="453"/>
      <c r="DA71" s="453"/>
    </row>
    <row r="72" spans="1:105" s="128" customFormat="1" ht="15" customHeight="1">
      <c r="A72" s="402"/>
      <c r="B72" s="402"/>
      <c r="C72" s="402"/>
      <c r="D72" s="402"/>
      <c r="E72" s="402"/>
      <c r="F72" s="402"/>
      <c r="G72" s="402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3"/>
      <c r="BD72" s="404"/>
      <c r="BE72" s="404"/>
      <c r="BF72" s="404"/>
      <c r="BG72" s="404"/>
      <c r="BH72" s="404"/>
      <c r="BI72" s="404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4"/>
      <c r="BW72" s="404"/>
      <c r="BX72" s="404"/>
      <c r="BY72" s="404"/>
      <c r="BZ72" s="404"/>
      <c r="CA72" s="404"/>
      <c r="CB72" s="404"/>
      <c r="CC72" s="404"/>
      <c r="CD72" s="404"/>
      <c r="CE72" s="404"/>
      <c r="CF72" s="404"/>
      <c r="CG72" s="404"/>
      <c r="CH72" s="404"/>
      <c r="CI72" s="404"/>
      <c r="CJ72" s="404"/>
      <c r="CK72" s="404"/>
      <c r="CL72" s="404"/>
      <c r="CM72" s="404"/>
      <c r="CN72" s="404"/>
      <c r="CO72" s="404"/>
      <c r="CP72" s="404"/>
      <c r="CQ72" s="404"/>
      <c r="CR72" s="404"/>
      <c r="CS72" s="404"/>
      <c r="CT72" s="404"/>
      <c r="CU72" s="404"/>
      <c r="CV72" s="404"/>
      <c r="CW72" s="404"/>
      <c r="CX72" s="404"/>
      <c r="CY72" s="404"/>
      <c r="CZ72" s="404"/>
      <c r="DA72" s="404"/>
    </row>
    <row r="73" spans="1:105" s="128" customFormat="1" ht="15" customHeight="1">
      <c r="A73" s="402"/>
      <c r="B73" s="402"/>
      <c r="C73" s="402"/>
      <c r="D73" s="402"/>
      <c r="E73" s="402"/>
      <c r="F73" s="402"/>
      <c r="G73" s="402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3"/>
      <c r="BD73" s="404"/>
      <c r="BE73" s="404"/>
      <c r="BF73" s="404"/>
      <c r="BG73" s="404"/>
      <c r="BH73" s="404"/>
      <c r="BI73" s="404"/>
      <c r="BJ73" s="404"/>
      <c r="BK73" s="404"/>
      <c r="BL73" s="404"/>
      <c r="BM73" s="404"/>
      <c r="BN73" s="404"/>
      <c r="BO73" s="404"/>
      <c r="BP73" s="404"/>
      <c r="BQ73" s="404"/>
      <c r="BR73" s="404"/>
      <c r="BS73" s="404"/>
      <c r="BT73" s="404"/>
      <c r="BU73" s="404"/>
      <c r="BV73" s="404"/>
      <c r="BW73" s="404"/>
      <c r="BX73" s="404"/>
      <c r="BY73" s="404"/>
      <c r="BZ73" s="404"/>
      <c r="CA73" s="404"/>
      <c r="CB73" s="404"/>
      <c r="CC73" s="404"/>
      <c r="CD73" s="404"/>
      <c r="CE73" s="404"/>
      <c r="CF73" s="404"/>
      <c r="CG73" s="404"/>
      <c r="CH73" s="404"/>
      <c r="CI73" s="404"/>
      <c r="CJ73" s="404"/>
      <c r="CK73" s="404"/>
      <c r="CL73" s="404"/>
      <c r="CM73" s="404"/>
      <c r="CN73" s="404"/>
      <c r="CO73" s="404"/>
      <c r="CP73" s="404"/>
      <c r="CQ73" s="404"/>
      <c r="CR73" s="404"/>
      <c r="CS73" s="404"/>
      <c r="CT73" s="404"/>
      <c r="CU73" s="404"/>
      <c r="CV73" s="404"/>
      <c r="CW73" s="404"/>
      <c r="CX73" s="404"/>
      <c r="CY73" s="404"/>
      <c r="CZ73" s="404"/>
      <c r="DA73" s="404"/>
    </row>
    <row r="74" spans="1:105" s="128" customFormat="1" ht="15" customHeight="1">
      <c r="A74" s="402"/>
      <c r="B74" s="402"/>
      <c r="C74" s="402"/>
      <c r="D74" s="402"/>
      <c r="E74" s="402"/>
      <c r="F74" s="402"/>
      <c r="G74" s="402"/>
      <c r="H74" s="460" t="s">
        <v>192</v>
      </c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1"/>
      <c r="BD74" s="404" t="s">
        <v>175</v>
      </c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 t="s">
        <v>175</v>
      </c>
      <c r="BU74" s="404"/>
      <c r="BV74" s="404"/>
      <c r="BW74" s="404"/>
      <c r="BX74" s="404"/>
      <c r="BY74" s="404"/>
      <c r="BZ74" s="404"/>
      <c r="CA74" s="404"/>
      <c r="CB74" s="404"/>
      <c r="CC74" s="404"/>
      <c r="CD74" s="404"/>
      <c r="CE74" s="404"/>
      <c r="CF74" s="404"/>
      <c r="CG74" s="404"/>
      <c r="CH74" s="404"/>
      <c r="CI74" s="404"/>
      <c r="CJ74" s="404"/>
      <c r="CK74" s="404"/>
      <c r="CL74" s="404"/>
      <c r="CM74" s="404"/>
      <c r="CN74" s="404"/>
      <c r="CO74" s="404"/>
      <c r="CP74" s="404"/>
      <c r="CQ74" s="404"/>
      <c r="CR74" s="404"/>
      <c r="CS74" s="404"/>
      <c r="CT74" s="404"/>
      <c r="CU74" s="404"/>
      <c r="CV74" s="404"/>
      <c r="CW74" s="404"/>
      <c r="CX74" s="404"/>
      <c r="CY74" s="404"/>
      <c r="CZ74" s="404"/>
      <c r="DA74" s="404"/>
    </row>
    <row r="75" s="129" customFormat="1" ht="12" customHeight="1"/>
    <row r="76" spans="1:105" s="124" customFormat="1" ht="14.25">
      <c r="A76" s="454" t="s">
        <v>231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  <c r="CW76" s="454"/>
      <c r="CX76" s="454"/>
      <c r="CY76" s="454"/>
      <c r="CZ76" s="454"/>
      <c r="DA76" s="454"/>
    </row>
    <row r="77" spans="1:105" s="124" customFormat="1" ht="55.5" customHeight="1">
      <c r="A77" s="468" t="s">
        <v>64</v>
      </c>
      <c r="B77" s="469"/>
      <c r="C77" s="469"/>
      <c r="D77" s="469"/>
      <c r="E77" s="469"/>
      <c r="F77" s="469"/>
      <c r="G77" s="470"/>
      <c r="H77" s="468" t="s">
        <v>232</v>
      </c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70"/>
      <c r="BD77" s="468" t="s">
        <v>233</v>
      </c>
      <c r="BE77" s="469"/>
      <c r="BF77" s="469"/>
      <c r="BG77" s="469"/>
      <c r="BH77" s="469"/>
      <c r="BI77" s="469"/>
      <c r="BJ77" s="469"/>
      <c r="BK77" s="469"/>
      <c r="BL77" s="469"/>
      <c r="BM77" s="469"/>
      <c r="BN77" s="469"/>
      <c r="BO77" s="469"/>
      <c r="BP77" s="469"/>
      <c r="BQ77" s="469"/>
      <c r="BR77" s="469"/>
      <c r="BS77" s="470"/>
      <c r="BT77" s="468" t="s">
        <v>234</v>
      </c>
      <c r="BU77" s="469"/>
      <c r="BV77" s="469"/>
      <c r="BW77" s="469"/>
      <c r="BX77" s="469"/>
      <c r="BY77" s="469"/>
      <c r="BZ77" s="469"/>
      <c r="CA77" s="469"/>
      <c r="CB77" s="469"/>
      <c r="CC77" s="469"/>
      <c r="CD77" s="470"/>
      <c r="CE77" s="468" t="s">
        <v>235</v>
      </c>
      <c r="CF77" s="469"/>
      <c r="CG77" s="469"/>
      <c r="CH77" s="469"/>
      <c r="CI77" s="469"/>
      <c r="CJ77" s="469"/>
      <c r="CK77" s="469"/>
      <c r="CL77" s="469"/>
      <c r="CM77" s="469"/>
      <c r="CN77" s="469"/>
      <c r="CO77" s="469"/>
      <c r="CP77" s="469"/>
      <c r="CQ77" s="469"/>
      <c r="CR77" s="469"/>
      <c r="CS77" s="469"/>
      <c r="CT77" s="469"/>
      <c r="CU77" s="469"/>
      <c r="CV77" s="469"/>
      <c r="CW77" s="469"/>
      <c r="CX77" s="469"/>
      <c r="CY77" s="469"/>
      <c r="CZ77" s="469"/>
      <c r="DA77" s="470"/>
    </row>
    <row r="78" spans="1:105" s="124" customFormat="1" ht="14.25">
      <c r="A78" s="453">
        <v>1</v>
      </c>
      <c r="B78" s="453"/>
      <c r="C78" s="453"/>
      <c r="D78" s="453"/>
      <c r="E78" s="453"/>
      <c r="F78" s="453"/>
      <c r="G78" s="453"/>
      <c r="H78" s="453">
        <v>2</v>
      </c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/>
      <c r="AT78" s="453"/>
      <c r="AU78" s="453"/>
      <c r="AV78" s="453"/>
      <c r="AW78" s="453"/>
      <c r="AX78" s="453"/>
      <c r="AY78" s="453"/>
      <c r="AZ78" s="453"/>
      <c r="BA78" s="453"/>
      <c r="BB78" s="453"/>
      <c r="BC78" s="453"/>
      <c r="BD78" s="453">
        <v>3</v>
      </c>
      <c r="BE78" s="453"/>
      <c r="BF78" s="453"/>
      <c r="BG78" s="453"/>
      <c r="BH78" s="453"/>
      <c r="BI78" s="453"/>
      <c r="BJ78" s="453"/>
      <c r="BK78" s="453"/>
      <c r="BL78" s="453"/>
      <c r="BM78" s="453"/>
      <c r="BN78" s="453"/>
      <c r="BO78" s="453"/>
      <c r="BP78" s="453"/>
      <c r="BQ78" s="453"/>
      <c r="BR78" s="453"/>
      <c r="BS78" s="453"/>
      <c r="BT78" s="453">
        <v>4</v>
      </c>
      <c r="BU78" s="453"/>
      <c r="BV78" s="453"/>
      <c r="BW78" s="453"/>
      <c r="BX78" s="453"/>
      <c r="BY78" s="453"/>
      <c r="BZ78" s="453"/>
      <c r="CA78" s="453"/>
      <c r="CB78" s="453"/>
      <c r="CC78" s="453"/>
      <c r="CD78" s="453"/>
      <c r="CE78" s="453">
        <v>5</v>
      </c>
      <c r="CF78" s="453"/>
      <c r="CG78" s="453"/>
      <c r="CH78" s="453"/>
      <c r="CI78" s="453"/>
      <c r="CJ78" s="453"/>
      <c r="CK78" s="453"/>
      <c r="CL78" s="453"/>
      <c r="CM78" s="453"/>
      <c r="CN78" s="453"/>
      <c r="CO78" s="453"/>
      <c r="CP78" s="453"/>
      <c r="CQ78" s="453"/>
      <c r="CR78" s="453"/>
      <c r="CS78" s="453"/>
      <c r="CT78" s="453"/>
      <c r="CU78" s="453"/>
      <c r="CV78" s="453"/>
      <c r="CW78" s="453"/>
      <c r="CX78" s="453"/>
      <c r="CY78" s="453"/>
      <c r="CZ78" s="453"/>
      <c r="DA78" s="453"/>
    </row>
    <row r="79" spans="1:105" s="124" customFormat="1" ht="14.25">
      <c r="A79" s="402"/>
      <c r="B79" s="402"/>
      <c r="C79" s="402"/>
      <c r="D79" s="402"/>
      <c r="E79" s="402"/>
      <c r="F79" s="402"/>
      <c r="G79" s="402"/>
      <c r="H79" s="445" t="s">
        <v>312</v>
      </c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  <c r="AO79" s="445"/>
      <c r="AP79" s="445"/>
      <c r="AQ79" s="445"/>
      <c r="AR79" s="445"/>
      <c r="AS79" s="445"/>
      <c r="AT79" s="445"/>
      <c r="AU79" s="445"/>
      <c r="AV79" s="445"/>
      <c r="AW79" s="445"/>
      <c r="AX79" s="445"/>
      <c r="AY79" s="445"/>
      <c r="AZ79" s="445"/>
      <c r="BA79" s="445"/>
      <c r="BB79" s="445"/>
      <c r="BC79" s="446"/>
      <c r="BD79" s="404"/>
      <c r="BE79" s="404"/>
      <c r="BF79" s="404"/>
      <c r="BG79" s="404"/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  <c r="BR79" s="404"/>
      <c r="BS79" s="404"/>
      <c r="BT79" s="404" t="s">
        <v>175</v>
      </c>
      <c r="BU79" s="404"/>
      <c r="BV79" s="404"/>
      <c r="BW79" s="404"/>
      <c r="BX79" s="404"/>
      <c r="BY79" s="404"/>
      <c r="BZ79" s="404"/>
      <c r="CA79" s="404"/>
      <c r="CB79" s="404"/>
      <c r="CC79" s="404"/>
      <c r="CD79" s="404"/>
      <c r="CE79" s="466">
        <f>CE88+CE97</f>
        <v>881900</v>
      </c>
      <c r="CF79" s="447"/>
      <c r="CG79" s="447"/>
      <c r="CH79" s="447"/>
      <c r="CI79" s="447"/>
      <c r="CJ79" s="447"/>
      <c r="CK79" s="447"/>
      <c r="CL79" s="447"/>
      <c r="CM79" s="447"/>
      <c r="CN79" s="447"/>
      <c r="CO79" s="447"/>
      <c r="CP79" s="447"/>
      <c r="CQ79" s="447"/>
      <c r="CR79" s="447"/>
      <c r="CS79" s="447"/>
      <c r="CT79" s="447"/>
      <c r="CU79" s="447"/>
      <c r="CV79" s="447"/>
      <c r="CW79" s="447"/>
      <c r="CX79" s="447"/>
      <c r="CY79" s="447"/>
      <c r="CZ79" s="447"/>
      <c r="DA79" s="447"/>
    </row>
    <row r="80" spans="1:105" s="124" customFormat="1" ht="14.25">
      <c r="A80" s="124" t="s">
        <v>181</v>
      </c>
      <c r="X80" s="472" t="s">
        <v>313</v>
      </c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472"/>
      <c r="CX80" s="472"/>
      <c r="CY80" s="472"/>
      <c r="CZ80" s="472"/>
      <c r="DA80" s="472"/>
    </row>
    <row r="81" spans="24:105" s="124" customFormat="1" ht="6" customHeight="1"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</row>
    <row r="82" spans="1:105" s="124" customFormat="1" ht="14.25">
      <c r="A82" s="473" t="s">
        <v>182</v>
      </c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4" t="s">
        <v>314</v>
      </c>
      <c r="AQ82" s="474"/>
      <c r="AR82" s="474"/>
      <c r="AS82" s="474"/>
      <c r="AT82" s="474"/>
      <c r="AU82" s="474"/>
      <c r="AV82" s="474"/>
      <c r="AW82" s="474"/>
      <c r="AX82" s="474"/>
      <c r="AY82" s="474"/>
      <c r="AZ82" s="474"/>
      <c r="BA82" s="474"/>
      <c r="BB82" s="474"/>
      <c r="BC82" s="474"/>
      <c r="BD82" s="474"/>
      <c r="BE82" s="474"/>
      <c r="BF82" s="474"/>
      <c r="BG82" s="474"/>
      <c r="BH82" s="474"/>
      <c r="BI82" s="474"/>
      <c r="BJ82" s="474"/>
      <c r="BK82" s="474"/>
      <c r="BL82" s="474"/>
      <c r="BM82" s="474"/>
      <c r="BN82" s="474"/>
      <c r="BO82" s="474"/>
      <c r="BP82" s="474"/>
      <c r="BQ82" s="474"/>
      <c r="BR82" s="474"/>
      <c r="BS82" s="474"/>
      <c r="BT82" s="474"/>
      <c r="BU82" s="474"/>
      <c r="BV82" s="474"/>
      <c r="BW82" s="474"/>
      <c r="BX82" s="474"/>
      <c r="BY82" s="474"/>
      <c r="BZ82" s="474"/>
      <c r="CA82" s="474"/>
      <c r="CB82" s="474"/>
      <c r="CC82" s="474"/>
      <c r="CD82" s="474"/>
      <c r="CE82" s="474"/>
      <c r="CF82" s="474"/>
      <c r="CG82" s="474"/>
      <c r="CH82" s="474"/>
      <c r="CI82" s="474"/>
      <c r="CJ82" s="474"/>
      <c r="CK82" s="474"/>
      <c r="CL82" s="474"/>
      <c r="CM82" s="474"/>
      <c r="CN82" s="474"/>
      <c r="CO82" s="474"/>
      <c r="CP82" s="474"/>
      <c r="CQ82" s="474"/>
      <c r="CR82" s="474"/>
      <c r="CS82" s="474"/>
      <c r="CT82" s="474"/>
      <c r="CU82" s="474"/>
      <c r="CV82" s="474"/>
      <c r="CW82" s="474"/>
      <c r="CX82" s="474"/>
      <c r="CY82" s="474"/>
      <c r="CZ82" s="474"/>
      <c r="DA82" s="474"/>
    </row>
    <row r="83" ht="10.5" customHeight="1"/>
    <row r="84" spans="1:105" s="126" customFormat="1" ht="55.5" customHeight="1">
      <c r="A84" s="468" t="s">
        <v>64</v>
      </c>
      <c r="B84" s="469"/>
      <c r="C84" s="469"/>
      <c r="D84" s="469"/>
      <c r="E84" s="469"/>
      <c r="F84" s="469"/>
      <c r="G84" s="470"/>
      <c r="H84" s="468" t="s">
        <v>232</v>
      </c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70"/>
      <c r="BD84" s="468" t="s">
        <v>233</v>
      </c>
      <c r="BE84" s="469"/>
      <c r="BF84" s="469"/>
      <c r="BG84" s="469"/>
      <c r="BH84" s="469"/>
      <c r="BI84" s="469"/>
      <c r="BJ84" s="469"/>
      <c r="BK84" s="469"/>
      <c r="BL84" s="469"/>
      <c r="BM84" s="469"/>
      <c r="BN84" s="469"/>
      <c r="BO84" s="469"/>
      <c r="BP84" s="469"/>
      <c r="BQ84" s="469"/>
      <c r="BR84" s="469"/>
      <c r="BS84" s="470"/>
      <c r="BT84" s="468" t="s">
        <v>234</v>
      </c>
      <c r="BU84" s="469"/>
      <c r="BV84" s="469"/>
      <c r="BW84" s="469"/>
      <c r="BX84" s="469"/>
      <c r="BY84" s="469"/>
      <c r="BZ84" s="469"/>
      <c r="CA84" s="469"/>
      <c r="CB84" s="469"/>
      <c r="CC84" s="469"/>
      <c r="CD84" s="470"/>
      <c r="CE84" s="468" t="s">
        <v>235</v>
      </c>
      <c r="CF84" s="469"/>
      <c r="CG84" s="469"/>
      <c r="CH84" s="469"/>
      <c r="CI84" s="469"/>
      <c r="CJ84" s="469"/>
      <c r="CK84" s="469"/>
      <c r="CL84" s="469"/>
      <c r="CM84" s="469"/>
      <c r="CN84" s="469"/>
      <c r="CO84" s="469"/>
      <c r="CP84" s="469"/>
      <c r="CQ84" s="469"/>
      <c r="CR84" s="469"/>
      <c r="CS84" s="469"/>
      <c r="CT84" s="469"/>
      <c r="CU84" s="469"/>
      <c r="CV84" s="469"/>
      <c r="CW84" s="469"/>
      <c r="CX84" s="469"/>
      <c r="CY84" s="469"/>
      <c r="CZ84" s="469"/>
      <c r="DA84" s="470"/>
    </row>
    <row r="85" spans="1:105" s="127" customFormat="1" ht="12.75">
      <c r="A85" s="453">
        <v>1</v>
      </c>
      <c r="B85" s="453"/>
      <c r="C85" s="453"/>
      <c r="D85" s="453"/>
      <c r="E85" s="453"/>
      <c r="F85" s="453"/>
      <c r="G85" s="453"/>
      <c r="H85" s="453">
        <v>2</v>
      </c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/>
      <c r="AH85" s="453"/>
      <c r="AI85" s="453"/>
      <c r="AJ85" s="453"/>
      <c r="AK85" s="453"/>
      <c r="AL85" s="453"/>
      <c r="AM85" s="453"/>
      <c r="AN85" s="453"/>
      <c r="AO85" s="453"/>
      <c r="AP85" s="453"/>
      <c r="AQ85" s="453"/>
      <c r="AR85" s="453"/>
      <c r="AS85" s="453"/>
      <c r="AT85" s="453"/>
      <c r="AU85" s="453"/>
      <c r="AV85" s="453"/>
      <c r="AW85" s="453"/>
      <c r="AX85" s="453"/>
      <c r="AY85" s="453"/>
      <c r="AZ85" s="453"/>
      <c r="BA85" s="453"/>
      <c r="BB85" s="453"/>
      <c r="BC85" s="453"/>
      <c r="BD85" s="453">
        <v>3</v>
      </c>
      <c r="BE85" s="453"/>
      <c r="BF85" s="453"/>
      <c r="BG85" s="453"/>
      <c r="BH85" s="453"/>
      <c r="BI85" s="453"/>
      <c r="BJ85" s="453"/>
      <c r="BK85" s="453"/>
      <c r="BL85" s="453"/>
      <c r="BM85" s="453"/>
      <c r="BN85" s="453"/>
      <c r="BO85" s="453"/>
      <c r="BP85" s="453"/>
      <c r="BQ85" s="453"/>
      <c r="BR85" s="453"/>
      <c r="BS85" s="453"/>
      <c r="BT85" s="453">
        <v>4</v>
      </c>
      <c r="BU85" s="453"/>
      <c r="BV85" s="453"/>
      <c r="BW85" s="453"/>
      <c r="BX85" s="453"/>
      <c r="BY85" s="453"/>
      <c r="BZ85" s="453"/>
      <c r="CA85" s="453"/>
      <c r="CB85" s="453"/>
      <c r="CC85" s="453"/>
      <c r="CD85" s="453"/>
      <c r="CE85" s="453">
        <v>5</v>
      </c>
      <c r="CF85" s="453"/>
      <c r="CG85" s="453"/>
      <c r="CH85" s="453"/>
      <c r="CI85" s="453"/>
      <c r="CJ85" s="453"/>
      <c r="CK85" s="453"/>
      <c r="CL85" s="453"/>
      <c r="CM85" s="453"/>
      <c r="CN85" s="453"/>
      <c r="CO85" s="453"/>
      <c r="CP85" s="453"/>
      <c r="CQ85" s="453"/>
      <c r="CR85" s="453"/>
      <c r="CS85" s="453"/>
      <c r="CT85" s="453"/>
      <c r="CU85" s="453"/>
      <c r="CV85" s="453"/>
      <c r="CW85" s="453"/>
      <c r="CX85" s="453"/>
      <c r="CY85" s="453"/>
      <c r="CZ85" s="453"/>
      <c r="DA85" s="453"/>
    </row>
    <row r="86" spans="1:105" s="128" customFormat="1" ht="15" customHeight="1">
      <c r="A86" s="402" t="s">
        <v>42</v>
      </c>
      <c r="B86" s="402"/>
      <c r="C86" s="402"/>
      <c r="D86" s="402"/>
      <c r="E86" s="402"/>
      <c r="F86" s="402"/>
      <c r="G86" s="402"/>
      <c r="H86" s="403" t="s">
        <v>315</v>
      </c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  <c r="BV86" s="471"/>
      <c r="BW86" s="471"/>
      <c r="BX86" s="471"/>
      <c r="BY86" s="471"/>
      <c r="BZ86" s="471"/>
      <c r="CA86" s="471"/>
      <c r="CB86" s="471"/>
      <c r="CC86" s="471"/>
      <c r="CD86" s="471"/>
      <c r="CE86" s="471">
        <v>781672</v>
      </c>
      <c r="CF86" s="471"/>
      <c r="CG86" s="471"/>
      <c r="CH86" s="471"/>
      <c r="CI86" s="471"/>
      <c r="CJ86" s="471"/>
      <c r="CK86" s="471"/>
      <c r="CL86" s="471"/>
      <c r="CM86" s="471"/>
      <c r="CN86" s="471"/>
      <c r="CO86" s="471"/>
      <c r="CP86" s="471"/>
      <c r="CQ86" s="471"/>
      <c r="CR86" s="471"/>
      <c r="CS86" s="471"/>
      <c r="CT86" s="471"/>
      <c r="CU86" s="471"/>
      <c r="CV86" s="471"/>
      <c r="CW86" s="471"/>
      <c r="CX86" s="471"/>
      <c r="CY86" s="471"/>
      <c r="CZ86" s="471"/>
      <c r="DA86" s="471"/>
    </row>
    <row r="87" spans="1:105" s="128" customFormat="1" ht="15" customHeight="1">
      <c r="A87" s="402" t="s">
        <v>214</v>
      </c>
      <c r="B87" s="402"/>
      <c r="C87" s="402"/>
      <c r="D87" s="402"/>
      <c r="E87" s="402"/>
      <c r="F87" s="402"/>
      <c r="G87" s="402"/>
      <c r="H87" s="403" t="s">
        <v>316</v>
      </c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  <c r="AY87" s="403"/>
      <c r="AZ87" s="403"/>
      <c r="BA87" s="403"/>
      <c r="BB87" s="403"/>
      <c r="BC87" s="403"/>
      <c r="BD87" s="471"/>
      <c r="BE87" s="471"/>
      <c r="BF87" s="471"/>
      <c r="BG87" s="471"/>
      <c r="BH87" s="471"/>
      <c r="BI87" s="471"/>
      <c r="BJ87" s="471"/>
      <c r="BK87" s="471"/>
      <c r="BL87" s="471"/>
      <c r="BM87" s="471"/>
      <c r="BN87" s="471"/>
      <c r="BO87" s="471"/>
      <c r="BP87" s="471"/>
      <c r="BQ87" s="471"/>
      <c r="BR87" s="471"/>
      <c r="BS87" s="471"/>
      <c r="BT87" s="471"/>
      <c r="BU87" s="471"/>
      <c r="BV87" s="471"/>
      <c r="BW87" s="471"/>
      <c r="BX87" s="471"/>
      <c r="BY87" s="471"/>
      <c r="BZ87" s="471"/>
      <c r="CA87" s="471"/>
      <c r="CB87" s="471"/>
      <c r="CC87" s="471"/>
      <c r="CD87" s="471"/>
      <c r="CE87" s="471">
        <v>90228</v>
      </c>
      <c r="CF87" s="471"/>
      <c r="CG87" s="471"/>
      <c r="CH87" s="471"/>
      <c r="CI87" s="471"/>
      <c r="CJ87" s="471"/>
      <c r="CK87" s="471"/>
      <c r="CL87" s="471"/>
      <c r="CM87" s="471"/>
      <c r="CN87" s="471"/>
      <c r="CO87" s="471"/>
      <c r="CP87" s="471"/>
      <c r="CQ87" s="471"/>
      <c r="CR87" s="471"/>
      <c r="CS87" s="471"/>
      <c r="CT87" s="471"/>
      <c r="CU87" s="471"/>
      <c r="CV87" s="471"/>
      <c r="CW87" s="471"/>
      <c r="CX87" s="471"/>
      <c r="CY87" s="471"/>
      <c r="CZ87" s="471"/>
      <c r="DA87" s="471"/>
    </row>
    <row r="88" spans="1:105" s="128" customFormat="1" ht="15" customHeight="1">
      <c r="A88" s="402"/>
      <c r="B88" s="402"/>
      <c r="C88" s="402"/>
      <c r="D88" s="402"/>
      <c r="E88" s="402"/>
      <c r="F88" s="402"/>
      <c r="G88" s="402"/>
      <c r="H88" s="445" t="s">
        <v>192</v>
      </c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6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BN88" s="404"/>
      <c r="BO88" s="404"/>
      <c r="BP88" s="404"/>
      <c r="BQ88" s="404"/>
      <c r="BR88" s="404"/>
      <c r="BS88" s="404"/>
      <c r="BT88" s="404" t="s">
        <v>175</v>
      </c>
      <c r="BU88" s="404"/>
      <c r="BV88" s="404"/>
      <c r="BW88" s="404"/>
      <c r="BX88" s="404"/>
      <c r="BY88" s="404"/>
      <c r="BZ88" s="404"/>
      <c r="CA88" s="404"/>
      <c r="CB88" s="404"/>
      <c r="CC88" s="404"/>
      <c r="CD88" s="404"/>
      <c r="CE88" s="466">
        <f>CE86+CE87</f>
        <v>871900</v>
      </c>
      <c r="CF88" s="447"/>
      <c r="CG88" s="447"/>
      <c r="CH88" s="447"/>
      <c r="CI88" s="447"/>
      <c r="CJ88" s="447"/>
      <c r="CK88" s="447"/>
      <c r="CL88" s="447"/>
      <c r="CM88" s="447"/>
      <c r="CN88" s="447"/>
      <c r="CO88" s="447"/>
      <c r="CP88" s="447"/>
      <c r="CQ88" s="447"/>
      <c r="CR88" s="447"/>
      <c r="CS88" s="447"/>
      <c r="CT88" s="447"/>
      <c r="CU88" s="447"/>
      <c r="CV88" s="447"/>
      <c r="CW88" s="447"/>
      <c r="CX88" s="447"/>
      <c r="CY88" s="447"/>
      <c r="CZ88" s="447"/>
      <c r="DA88" s="447"/>
    </row>
    <row r="89" spans="1:105" s="128" customFormat="1" ht="7.5" customHeight="1">
      <c r="A89" s="135"/>
      <c r="B89" s="135"/>
      <c r="C89" s="135"/>
      <c r="D89" s="135"/>
      <c r="E89" s="135"/>
      <c r="F89" s="135"/>
      <c r="G89" s="135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8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</row>
    <row r="90" spans="1:105" s="128" customFormat="1" ht="15" customHeight="1">
      <c r="A90" s="124" t="s">
        <v>181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472" t="s">
        <v>317</v>
      </c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  <c r="BI90" s="472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2"/>
      <c r="BX90" s="472"/>
      <c r="BY90" s="472"/>
      <c r="BZ90" s="472"/>
      <c r="CA90" s="472"/>
      <c r="CB90" s="472"/>
      <c r="CC90" s="472"/>
      <c r="CD90" s="472"/>
      <c r="CE90" s="472"/>
      <c r="CF90" s="472"/>
      <c r="CG90" s="472"/>
      <c r="CH90" s="472"/>
      <c r="CI90" s="472"/>
      <c r="CJ90" s="472"/>
      <c r="CK90" s="472"/>
      <c r="CL90" s="472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472"/>
      <c r="CX90" s="472"/>
      <c r="CY90" s="472"/>
      <c r="CZ90" s="472"/>
      <c r="DA90" s="472"/>
    </row>
    <row r="91" spans="1:105" s="128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</row>
    <row r="92" spans="1:105" s="128" customFormat="1" ht="15" customHeight="1">
      <c r="A92" s="473" t="s">
        <v>182</v>
      </c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3"/>
      <c r="AJ92" s="473"/>
      <c r="AK92" s="473"/>
      <c r="AL92" s="473"/>
      <c r="AM92" s="473"/>
      <c r="AN92" s="473"/>
      <c r="AO92" s="473"/>
      <c r="AP92" s="474" t="s">
        <v>314</v>
      </c>
      <c r="AQ92" s="474"/>
      <c r="AR92" s="474"/>
      <c r="AS92" s="474"/>
      <c r="AT92" s="474"/>
      <c r="AU92" s="474"/>
      <c r="AV92" s="474"/>
      <c r="AW92" s="474"/>
      <c r="AX92" s="474"/>
      <c r="AY92" s="474"/>
      <c r="AZ92" s="474"/>
      <c r="BA92" s="474"/>
      <c r="BB92" s="474"/>
      <c r="BC92" s="474"/>
      <c r="BD92" s="474"/>
      <c r="BE92" s="474"/>
      <c r="BF92" s="474"/>
      <c r="BG92" s="474"/>
      <c r="BH92" s="474"/>
      <c r="BI92" s="474"/>
      <c r="BJ92" s="474"/>
      <c r="BK92" s="474"/>
      <c r="BL92" s="474"/>
      <c r="BM92" s="474"/>
      <c r="BN92" s="474"/>
      <c r="BO92" s="474"/>
      <c r="BP92" s="474"/>
      <c r="BQ92" s="474"/>
      <c r="BR92" s="474"/>
      <c r="BS92" s="474"/>
      <c r="BT92" s="474"/>
      <c r="BU92" s="474"/>
      <c r="BV92" s="474"/>
      <c r="BW92" s="474"/>
      <c r="BX92" s="474"/>
      <c r="BY92" s="474"/>
      <c r="BZ92" s="474"/>
      <c r="CA92" s="474"/>
      <c r="CB92" s="474"/>
      <c r="CC92" s="474"/>
      <c r="CD92" s="474"/>
      <c r="CE92" s="474"/>
      <c r="CF92" s="474"/>
      <c r="CG92" s="474"/>
      <c r="CH92" s="474"/>
      <c r="CI92" s="474"/>
      <c r="CJ92" s="474"/>
      <c r="CK92" s="474"/>
      <c r="CL92" s="474"/>
      <c r="CM92" s="474"/>
      <c r="CN92" s="474"/>
      <c r="CO92" s="474"/>
      <c r="CP92" s="474"/>
      <c r="CQ92" s="474"/>
      <c r="CR92" s="474"/>
      <c r="CS92" s="474"/>
      <c r="CT92" s="474"/>
      <c r="CU92" s="474"/>
      <c r="CV92" s="474"/>
      <c r="CW92" s="474"/>
      <c r="CX92" s="474"/>
      <c r="CY92" s="474"/>
      <c r="CZ92" s="474"/>
      <c r="DA92" s="474"/>
    </row>
    <row r="93" spans="1:105" s="128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</row>
    <row r="94" spans="1:105" s="128" customFormat="1" ht="41.25" customHeight="1">
      <c r="A94" s="468" t="s">
        <v>64</v>
      </c>
      <c r="B94" s="469"/>
      <c r="C94" s="469"/>
      <c r="D94" s="469"/>
      <c r="E94" s="469"/>
      <c r="F94" s="469"/>
      <c r="G94" s="470"/>
      <c r="H94" s="468" t="s">
        <v>232</v>
      </c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70"/>
      <c r="BD94" s="468" t="s">
        <v>233</v>
      </c>
      <c r="BE94" s="469"/>
      <c r="BF94" s="469"/>
      <c r="BG94" s="469"/>
      <c r="BH94" s="469"/>
      <c r="BI94" s="469"/>
      <c r="BJ94" s="469"/>
      <c r="BK94" s="469"/>
      <c r="BL94" s="469"/>
      <c r="BM94" s="469"/>
      <c r="BN94" s="469"/>
      <c r="BO94" s="469"/>
      <c r="BP94" s="469"/>
      <c r="BQ94" s="469"/>
      <c r="BR94" s="469"/>
      <c r="BS94" s="470"/>
      <c r="BT94" s="468" t="s">
        <v>234</v>
      </c>
      <c r="BU94" s="469"/>
      <c r="BV94" s="469"/>
      <c r="BW94" s="469"/>
      <c r="BX94" s="469"/>
      <c r="BY94" s="469"/>
      <c r="BZ94" s="469"/>
      <c r="CA94" s="469"/>
      <c r="CB94" s="469"/>
      <c r="CC94" s="469"/>
      <c r="CD94" s="470"/>
      <c r="CE94" s="468" t="s">
        <v>235</v>
      </c>
      <c r="CF94" s="469"/>
      <c r="CG94" s="469"/>
      <c r="CH94" s="469"/>
      <c r="CI94" s="469"/>
      <c r="CJ94" s="469"/>
      <c r="CK94" s="469"/>
      <c r="CL94" s="469"/>
      <c r="CM94" s="469"/>
      <c r="CN94" s="469"/>
      <c r="CO94" s="469"/>
      <c r="CP94" s="469"/>
      <c r="CQ94" s="469"/>
      <c r="CR94" s="469"/>
      <c r="CS94" s="469"/>
      <c r="CT94" s="469"/>
      <c r="CU94" s="469"/>
      <c r="CV94" s="469"/>
      <c r="CW94" s="469"/>
      <c r="CX94" s="469"/>
      <c r="CY94" s="469"/>
      <c r="CZ94" s="469"/>
      <c r="DA94" s="470"/>
    </row>
    <row r="95" spans="1:105" s="128" customFormat="1" ht="15" customHeight="1">
      <c r="A95" s="453">
        <v>1</v>
      </c>
      <c r="B95" s="453"/>
      <c r="C95" s="453"/>
      <c r="D95" s="453"/>
      <c r="E95" s="453"/>
      <c r="F95" s="453"/>
      <c r="G95" s="453"/>
      <c r="H95" s="453">
        <v>2</v>
      </c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  <c r="AT95" s="453"/>
      <c r="AU95" s="453"/>
      <c r="AV95" s="453"/>
      <c r="AW95" s="453"/>
      <c r="AX95" s="453"/>
      <c r="AY95" s="453"/>
      <c r="AZ95" s="453"/>
      <c r="BA95" s="453"/>
      <c r="BB95" s="453"/>
      <c r="BC95" s="453"/>
      <c r="BD95" s="453">
        <v>3</v>
      </c>
      <c r="BE95" s="453"/>
      <c r="BF95" s="453"/>
      <c r="BG95" s="453"/>
      <c r="BH95" s="453"/>
      <c r="BI95" s="453"/>
      <c r="BJ95" s="453"/>
      <c r="BK95" s="453"/>
      <c r="BL95" s="453"/>
      <c r="BM95" s="453"/>
      <c r="BN95" s="453"/>
      <c r="BO95" s="453"/>
      <c r="BP95" s="453"/>
      <c r="BQ95" s="453"/>
      <c r="BR95" s="453"/>
      <c r="BS95" s="453"/>
      <c r="BT95" s="453">
        <v>4</v>
      </c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  <c r="CE95" s="453">
        <v>5</v>
      </c>
      <c r="CF95" s="453"/>
      <c r="CG95" s="453"/>
      <c r="CH95" s="453"/>
      <c r="CI95" s="453"/>
      <c r="CJ95" s="453"/>
      <c r="CK95" s="453"/>
      <c r="CL95" s="453"/>
      <c r="CM95" s="453"/>
      <c r="CN95" s="453"/>
      <c r="CO95" s="453"/>
      <c r="CP95" s="453"/>
      <c r="CQ95" s="453"/>
      <c r="CR95" s="453"/>
      <c r="CS95" s="453"/>
      <c r="CT95" s="453"/>
      <c r="CU95" s="453"/>
      <c r="CV95" s="453"/>
      <c r="CW95" s="453"/>
      <c r="CX95" s="453"/>
      <c r="CY95" s="453"/>
      <c r="CZ95" s="453"/>
      <c r="DA95" s="453"/>
    </row>
    <row r="96" spans="1:105" s="128" customFormat="1" ht="15" customHeight="1">
      <c r="A96" s="402" t="s">
        <v>42</v>
      </c>
      <c r="B96" s="402"/>
      <c r="C96" s="402"/>
      <c r="D96" s="402"/>
      <c r="E96" s="402"/>
      <c r="F96" s="402"/>
      <c r="G96" s="402"/>
      <c r="H96" s="403" t="s">
        <v>318</v>
      </c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3"/>
      <c r="AM96" s="403"/>
      <c r="AN96" s="403"/>
      <c r="AO96" s="403"/>
      <c r="AP96" s="403"/>
      <c r="AQ96" s="403"/>
      <c r="AR96" s="403"/>
      <c r="AS96" s="403"/>
      <c r="AT96" s="403"/>
      <c r="AU96" s="403"/>
      <c r="AV96" s="403"/>
      <c r="AW96" s="403"/>
      <c r="AX96" s="403"/>
      <c r="AY96" s="403"/>
      <c r="AZ96" s="403"/>
      <c r="BA96" s="403"/>
      <c r="BB96" s="403"/>
      <c r="BC96" s="403"/>
      <c r="BD96" s="471"/>
      <c r="BE96" s="471"/>
      <c r="BF96" s="471"/>
      <c r="BG96" s="471"/>
      <c r="BH96" s="471"/>
      <c r="BI96" s="471"/>
      <c r="BJ96" s="471"/>
      <c r="BK96" s="471"/>
      <c r="BL96" s="471"/>
      <c r="BM96" s="471"/>
      <c r="BN96" s="471"/>
      <c r="BO96" s="471"/>
      <c r="BP96" s="471"/>
      <c r="BQ96" s="471"/>
      <c r="BR96" s="471"/>
      <c r="BS96" s="471"/>
      <c r="BT96" s="471"/>
      <c r="BU96" s="471"/>
      <c r="BV96" s="471"/>
      <c r="BW96" s="471"/>
      <c r="BX96" s="471"/>
      <c r="BY96" s="471"/>
      <c r="BZ96" s="471"/>
      <c r="CA96" s="471"/>
      <c r="CB96" s="471"/>
      <c r="CC96" s="471"/>
      <c r="CD96" s="471"/>
      <c r="CE96" s="471">
        <v>10000</v>
      </c>
      <c r="CF96" s="471"/>
      <c r="CG96" s="471"/>
      <c r="CH96" s="471"/>
      <c r="CI96" s="471"/>
      <c r="CJ96" s="471"/>
      <c r="CK96" s="471"/>
      <c r="CL96" s="471"/>
      <c r="CM96" s="471"/>
      <c r="CN96" s="471"/>
      <c r="CO96" s="471"/>
      <c r="CP96" s="471"/>
      <c r="CQ96" s="471"/>
      <c r="CR96" s="471"/>
      <c r="CS96" s="471"/>
      <c r="CT96" s="471"/>
      <c r="CU96" s="471"/>
      <c r="CV96" s="471"/>
      <c r="CW96" s="471"/>
      <c r="CX96" s="471"/>
      <c r="CY96" s="471"/>
      <c r="CZ96" s="471"/>
      <c r="DA96" s="471"/>
    </row>
    <row r="97" spans="1:105" s="128" customFormat="1" ht="15" customHeight="1">
      <c r="A97" s="402"/>
      <c r="B97" s="402"/>
      <c r="C97" s="402"/>
      <c r="D97" s="402"/>
      <c r="E97" s="402"/>
      <c r="F97" s="402"/>
      <c r="G97" s="402"/>
      <c r="H97" s="445" t="s">
        <v>192</v>
      </c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5"/>
      <c r="AL97" s="445"/>
      <c r="AM97" s="445"/>
      <c r="AN97" s="445"/>
      <c r="AO97" s="445"/>
      <c r="AP97" s="445"/>
      <c r="AQ97" s="445"/>
      <c r="AR97" s="445"/>
      <c r="AS97" s="445"/>
      <c r="AT97" s="445"/>
      <c r="AU97" s="445"/>
      <c r="AV97" s="445"/>
      <c r="AW97" s="445"/>
      <c r="AX97" s="445"/>
      <c r="AY97" s="445"/>
      <c r="AZ97" s="445"/>
      <c r="BA97" s="445"/>
      <c r="BB97" s="445"/>
      <c r="BC97" s="446"/>
      <c r="BD97" s="404"/>
      <c r="BE97" s="404"/>
      <c r="BF97" s="404"/>
      <c r="BG97" s="404"/>
      <c r="BH97" s="404"/>
      <c r="BI97" s="404"/>
      <c r="BJ97" s="404"/>
      <c r="BK97" s="404"/>
      <c r="BL97" s="404"/>
      <c r="BM97" s="404"/>
      <c r="BN97" s="404"/>
      <c r="BO97" s="404"/>
      <c r="BP97" s="404"/>
      <c r="BQ97" s="404"/>
      <c r="BR97" s="404"/>
      <c r="BS97" s="404"/>
      <c r="BT97" s="404" t="s">
        <v>175</v>
      </c>
      <c r="BU97" s="404"/>
      <c r="BV97" s="404"/>
      <c r="BW97" s="404"/>
      <c r="BX97" s="404"/>
      <c r="BY97" s="404"/>
      <c r="BZ97" s="404"/>
      <c r="CA97" s="404"/>
      <c r="CB97" s="404"/>
      <c r="CC97" s="404"/>
      <c r="CD97" s="404"/>
      <c r="CE97" s="466">
        <f>CE96</f>
        <v>10000</v>
      </c>
      <c r="CF97" s="447"/>
      <c r="CG97" s="447"/>
      <c r="CH97" s="447"/>
      <c r="CI97" s="447"/>
      <c r="CJ97" s="447"/>
      <c r="CK97" s="447"/>
      <c r="CL97" s="447"/>
      <c r="CM97" s="447"/>
      <c r="CN97" s="447"/>
      <c r="CO97" s="447"/>
      <c r="CP97" s="447"/>
      <c r="CQ97" s="447"/>
      <c r="CR97" s="447"/>
      <c r="CS97" s="447"/>
      <c r="CT97" s="447"/>
      <c r="CU97" s="447"/>
      <c r="CV97" s="447"/>
      <c r="CW97" s="447"/>
      <c r="CX97" s="447"/>
      <c r="CY97" s="447"/>
      <c r="CZ97" s="447"/>
      <c r="DA97" s="447"/>
    </row>
    <row r="99" spans="1:105" s="124" customFormat="1" ht="14.25">
      <c r="A99" s="454" t="s">
        <v>236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  <c r="CG99" s="454"/>
      <c r="CH99" s="454"/>
      <c r="CI99" s="454"/>
      <c r="CJ99" s="454"/>
      <c r="CK99" s="454"/>
      <c r="CL99" s="454"/>
      <c r="CM99" s="454"/>
      <c r="CN99" s="454"/>
      <c r="CO99" s="454"/>
      <c r="CP99" s="454"/>
      <c r="CQ99" s="454"/>
      <c r="CR99" s="454"/>
      <c r="CS99" s="454"/>
      <c r="CT99" s="454"/>
      <c r="CU99" s="454"/>
      <c r="CV99" s="454"/>
      <c r="CW99" s="454"/>
      <c r="CX99" s="454"/>
      <c r="CY99" s="454"/>
      <c r="CZ99" s="454"/>
      <c r="DA99" s="454"/>
    </row>
    <row r="100" ht="6" customHeight="1"/>
    <row r="101" spans="1:105" s="124" customFormat="1" ht="14.25">
      <c r="A101" s="124" t="s">
        <v>181</v>
      </c>
      <c r="X101" s="510"/>
      <c r="Y101" s="510"/>
      <c r="Z101" s="510"/>
      <c r="AA101" s="510"/>
      <c r="AB101" s="510"/>
      <c r="AC101" s="510"/>
      <c r="AD101" s="510"/>
      <c r="AE101" s="510"/>
      <c r="AF101" s="510"/>
      <c r="AG101" s="510"/>
      <c r="AH101" s="510"/>
      <c r="AI101" s="510"/>
      <c r="AJ101" s="510"/>
      <c r="AK101" s="510"/>
      <c r="AL101" s="510"/>
      <c r="AM101" s="510"/>
      <c r="AN101" s="510"/>
      <c r="AO101" s="510"/>
      <c r="AP101" s="510"/>
      <c r="AQ101" s="510"/>
      <c r="AR101" s="510"/>
      <c r="AS101" s="510"/>
      <c r="AT101" s="510"/>
      <c r="AU101" s="510"/>
      <c r="AV101" s="510"/>
      <c r="AW101" s="510"/>
      <c r="AX101" s="510"/>
      <c r="AY101" s="510"/>
      <c r="AZ101" s="510"/>
      <c r="BA101" s="510"/>
      <c r="BB101" s="510"/>
      <c r="BC101" s="510"/>
      <c r="BD101" s="510"/>
      <c r="BE101" s="510"/>
      <c r="BF101" s="510"/>
      <c r="BG101" s="510"/>
      <c r="BH101" s="510"/>
      <c r="BI101" s="510"/>
      <c r="BJ101" s="510"/>
      <c r="BK101" s="510"/>
      <c r="BL101" s="510"/>
      <c r="BM101" s="510"/>
      <c r="BN101" s="510"/>
      <c r="BO101" s="510"/>
      <c r="BP101" s="510"/>
      <c r="BQ101" s="510"/>
      <c r="BR101" s="510"/>
      <c r="BS101" s="510"/>
      <c r="BT101" s="510"/>
      <c r="BU101" s="510"/>
      <c r="BV101" s="510"/>
      <c r="BW101" s="510"/>
      <c r="BX101" s="510"/>
      <c r="BY101" s="510"/>
      <c r="BZ101" s="510"/>
      <c r="CA101" s="510"/>
      <c r="CB101" s="510"/>
      <c r="CC101" s="510"/>
      <c r="CD101" s="510"/>
      <c r="CE101" s="510"/>
      <c r="CF101" s="510"/>
      <c r="CG101" s="510"/>
      <c r="CH101" s="510"/>
      <c r="CI101" s="510"/>
      <c r="CJ101" s="510"/>
      <c r="CK101" s="510"/>
      <c r="CL101" s="510"/>
      <c r="CM101" s="510"/>
      <c r="CN101" s="510"/>
      <c r="CO101" s="510"/>
      <c r="CP101" s="510"/>
      <c r="CQ101" s="510"/>
      <c r="CR101" s="510"/>
      <c r="CS101" s="510"/>
      <c r="CT101" s="510"/>
      <c r="CU101" s="510"/>
      <c r="CV101" s="510"/>
      <c r="CW101" s="510"/>
      <c r="CX101" s="510"/>
      <c r="CY101" s="510"/>
      <c r="CZ101" s="510"/>
      <c r="DA101" s="510"/>
    </row>
    <row r="102" spans="24:105" s="124" customFormat="1" ht="6" customHeight="1"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</row>
    <row r="103" spans="1:105" s="124" customFormat="1" ht="14.25">
      <c r="A103" s="473" t="s">
        <v>182</v>
      </c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3"/>
      <c r="AN103" s="473"/>
      <c r="AO103" s="473"/>
      <c r="AP103" s="467"/>
      <c r="AQ103" s="467"/>
      <c r="AR103" s="467"/>
      <c r="AS103" s="467"/>
      <c r="AT103" s="467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467"/>
      <c r="BU103" s="467"/>
      <c r="BV103" s="467"/>
      <c r="BW103" s="467"/>
      <c r="BX103" s="467"/>
      <c r="BY103" s="467"/>
      <c r="BZ103" s="467"/>
      <c r="CA103" s="467"/>
      <c r="CB103" s="467"/>
      <c r="CC103" s="467"/>
      <c r="CD103" s="467"/>
      <c r="CE103" s="467"/>
      <c r="CF103" s="467"/>
      <c r="CG103" s="467"/>
      <c r="CH103" s="467"/>
      <c r="CI103" s="467"/>
      <c r="CJ103" s="467"/>
      <c r="CK103" s="467"/>
      <c r="CL103" s="467"/>
      <c r="CM103" s="467"/>
      <c r="CN103" s="467"/>
      <c r="CO103" s="467"/>
      <c r="CP103" s="467"/>
      <c r="CQ103" s="467"/>
      <c r="CR103" s="467"/>
      <c r="CS103" s="467"/>
      <c r="CT103" s="467"/>
      <c r="CU103" s="467"/>
      <c r="CV103" s="467"/>
      <c r="CW103" s="467"/>
      <c r="CX103" s="467"/>
      <c r="CY103" s="467"/>
      <c r="CZ103" s="467"/>
      <c r="DA103" s="467"/>
    </row>
    <row r="104" ht="10.5" customHeight="1"/>
    <row r="105" spans="1:105" s="126" customFormat="1" ht="45" customHeight="1">
      <c r="A105" s="468" t="s">
        <v>64</v>
      </c>
      <c r="B105" s="469"/>
      <c r="C105" s="469"/>
      <c r="D105" s="469"/>
      <c r="E105" s="469"/>
      <c r="F105" s="469"/>
      <c r="G105" s="470"/>
      <c r="H105" s="468" t="s">
        <v>65</v>
      </c>
      <c r="I105" s="469"/>
      <c r="J105" s="469"/>
      <c r="K105" s="469"/>
      <c r="L105" s="469"/>
      <c r="M105" s="469"/>
      <c r="N105" s="469"/>
      <c r="O105" s="469"/>
      <c r="P105" s="469"/>
      <c r="Q105" s="469"/>
      <c r="R105" s="469"/>
      <c r="S105" s="469"/>
      <c r="T105" s="469"/>
      <c r="U105" s="469"/>
      <c r="V105" s="469"/>
      <c r="W105" s="469"/>
      <c r="X105" s="469"/>
      <c r="Y105" s="469"/>
      <c r="Z105" s="469"/>
      <c r="AA105" s="469"/>
      <c r="AB105" s="469"/>
      <c r="AC105" s="469"/>
      <c r="AD105" s="469"/>
      <c r="AE105" s="469"/>
      <c r="AF105" s="469"/>
      <c r="AG105" s="469"/>
      <c r="AH105" s="469"/>
      <c r="AI105" s="469"/>
      <c r="AJ105" s="469"/>
      <c r="AK105" s="469"/>
      <c r="AL105" s="469"/>
      <c r="AM105" s="469"/>
      <c r="AN105" s="469"/>
      <c r="AO105" s="469"/>
      <c r="AP105" s="469"/>
      <c r="AQ105" s="469"/>
      <c r="AR105" s="469"/>
      <c r="AS105" s="469"/>
      <c r="AT105" s="469"/>
      <c r="AU105" s="469"/>
      <c r="AV105" s="469"/>
      <c r="AW105" s="469"/>
      <c r="AX105" s="469"/>
      <c r="AY105" s="469"/>
      <c r="AZ105" s="469"/>
      <c r="BA105" s="469"/>
      <c r="BB105" s="469"/>
      <c r="BC105" s="470"/>
      <c r="BD105" s="468" t="s">
        <v>228</v>
      </c>
      <c r="BE105" s="469"/>
      <c r="BF105" s="469"/>
      <c r="BG105" s="469"/>
      <c r="BH105" s="469"/>
      <c r="BI105" s="469"/>
      <c r="BJ105" s="469"/>
      <c r="BK105" s="469"/>
      <c r="BL105" s="469"/>
      <c r="BM105" s="469"/>
      <c r="BN105" s="469"/>
      <c r="BO105" s="469"/>
      <c r="BP105" s="469"/>
      <c r="BQ105" s="469"/>
      <c r="BR105" s="469"/>
      <c r="BS105" s="470"/>
      <c r="BT105" s="468" t="s">
        <v>229</v>
      </c>
      <c r="BU105" s="469"/>
      <c r="BV105" s="469"/>
      <c r="BW105" s="469"/>
      <c r="BX105" s="469"/>
      <c r="BY105" s="469"/>
      <c r="BZ105" s="469"/>
      <c r="CA105" s="469"/>
      <c r="CB105" s="469"/>
      <c r="CC105" s="469"/>
      <c r="CD105" s="469"/>
      <c r="CE105" s="469"/>
      <c r="CF105" s="469"/>
      <c r="CG105" s="469"/>
      <c r="CH105" s="469"/>
      <c r="CI105" s="470"/>
      <c r="CJ105" s="468" t="s">
        <v>230</v>
      </c>
      <c r="CK105" s="469"/>
      <c r="CL105" s="469"/>
      <c r="CM105" s="469"/>
      <c r="CN105" s="469"/>
      <c r="CO105" s="469"/>
      <c r="CP105" s="469"/>
      <c r="CQ105" s="469"/>
      <c r="CR105" s="469"/>
      <c r="CS105" s="469"/>
      <c r="CT105" s="469"/>
      <c r="CU105" s="469"/>
      <c r="CV105" s="469"/>
      <c r="CW105" s="469"/>
      <c r="CX105" s="469"/>
      <c r="CY105" s="469"/>
      <c r="CZ105" s="469"/>
      <c r="DA105" s="470"/>
    </row>
    <row r="106" spans="1:105" s="127" customFormat="1" ht="12.75">
      <c r="A106" s="453">
        <v>1</v>
      </c>
      <c r="B106" s="453"/>
      <c r="C106" s="453"/>
      <c r="D106" s="453"/>
      <c r="E106" s="453"/>
      <c r="F106" s="453"/>
      <c r="G106" s="453"/>
      <c r="H106" s="453">
        <v>2</v>
      </c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/>
      <c r="AT106" s="453"/>
      <c r="AU106" s="453"/>
      <c r="AV106" s="453"/>
      <c r="AW106" s="453"/>
      <c r="AX106" s="453"/>
      <c r="AY106" s="453"/>
      <c r="AZ106" s="453"/>
      <c r="BA106" s="453"/>
      <c r="BB106" s="453"/>
      <c r="BC106" s="453"/>
      <c r="BD106" s="453">
        <v>3</v>
      </c>
      <c r="BE106" s="453"/>
      <c r="BF106" s="453"/>
      <c r="BG106" s="453"/>
      <c r="BH106" s="453"/>
      <c r="BI106" s="453"/>
      <c r="BJ106" s="453"/>
      <c r="BK106" s="453"/>
      <c r="BL106" s="453"/>
      <c r="BM106" s="453"/>
      <c r="BN106" s="453"/>
      <c r="BO106" s="453"/>
      <c r="BP106" s="453"/>
      <c r="BQ106" s="453"/>
      <c r="BR106" s="453"/>
      <c r="BS106" s="453"/>
      <c r="BT106" s="453">
        <v>4</v>
      </c>
      <c r="BU106" s="453"/>
      <c r="BV106" s="453"/>
      <c r="BW106" s="453"/>
      <c r="BX106" s="453"/>
      <c r="BY106" s="453"/>
      <c r="BZ106" s="453"/>
      <c r="CA106" s="453"/>
      <c r="CB106" s="453"/>
      <c r="CC106" s="453"/>
      <c r="CD106" s="453"/>
      <c r="CE106" s="453"/>
      <c r="CF106" s="453"/>
      <c r="CG106" s="453"/>
      <c r="CH106" s="453"/>
      <c r="CI106" s="453"/>
      <c r="CJ106" s="453">
        <v>5</v>
      </c>
      <c r="CK106" s="453"/>
      <c r="CL106" s="453"/>
      <c r="CM106" s="453"/>
      <c r="CN106" s="453"/>
      <c r="CO106" s="453"/>
      <c r="CP106" s="453"/>
      <c r="CQ106" s="453"/>
      <c r="CR106" s="453"/>
      <c r="CS106" s="453"/>
      <c r="CT106" s="453"/>
      <c r="CU106" s="453"/>
      <c r="CV106" s="453"/>
      <c r="CW106" s="453"/>
      <c r="CX106" s="453"/>
      <c r="CY106" s="453"/>
      <c r="CZ106" s="453"/>
      <c r="DA106" s="453"/>
    </row>
    <row r="107" spans="1:105" s="128" customFormat="1" ht="15" customHeight="1">
      <c r="A107" s="402"/>
      <c r="B107" s="402"/>
      <c r="C107" s="402"/>
      <c r="D107" s="402"/>
      <c r="E107" s="402"/>
      <c r="F107" s="402"/>
      <c r="G107" s="402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  <c r="AP107" s="403"/>
      <c r="AQ107" s="403"/>
      <c r="AR107" s="403"/>
      <c r="AS107" s="403"/>
      <c r="AT107" s="403"/>
      <c r="AU107" s="403"/>
      <c r="AV107" s="403"/>
      <c r="AW107" s="403"/>
      <c r="AX107" s="403"/>
      <c r="AY107" s="403"/>
      <c r="AZ107" s="403"/>
      <c r="BA107" s="403"/>
      <c r="BB107" s="403"/>
      <c r="BC107" s="403"/>
      <c r="BD107" s="404"/>
      <c r="BE107" s="404"/>
      <c r="BF107" s="404"/>
      <c r="BG107" s="404"/>
      <c r="BH107" s="404"/>
      <c r="BI107" s="404"/>
      <c r="BJ107" s="404"/>
      <c r="BK107" s="404"/>
      <c r="BL107" s="404"/>
      <c r="BM107" s="404"/>
      <c r="BN107" s="404"/>
      <c r="BO107" s="404"/>
      <c r="BP107" s="404"/>
      <c r="BQ107" s="404"/>
      <c r="BR107" s="404"/>
      <c r="BS107" s="404"/>
      <c r="BT107" s="404"/>
      <c r="BU107" s="404"/>
      <c r="BV107" s="404"/>
      <c r="BW107" s="404"/>
      <c r="BX107" s="404"/>
      <c r="BY107" s="404"/>
      <c r="BZ107" s="404"/>
      <c r="CA107" s="404"/>
      <c r="CB107" s="404"/>
      <c r="CC107" s="404"/>
      <c r="CD107" s="404"/>
      <c r="CE107" s="404"/>
      <c r="CF107" s="404"/>
      <c r="CG107" s="404"/>
      <c r="CH107" s="404"/>
      <c r="CI107" s="404"/>
      <c r="CJ107" s="404"/>
      <c r="CK107" s="404"/>
      <c r="CL107" s="404"/>
      <c r="CM107" s="404"/>
      <c r="CN107" s="404"/>
      <c r="CO107" s="404"/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</row>
    <row r="108" spans="1:105" s="128" customFormat="1" ht="15" customHeight="1">
      <c r="A108" s="402"/>
      <c r="B108" s="402"/>
      <c r="C108" s="402"/>
      <c r="D108" s="402"/>
      <c r="E108" s="402"/>
      <c r="F108" s="402"/>
      <c r="G108" s="402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403"/>
      <c r="BC108" s="403"/>
      <c r="BD108" s="404"/>
      <c r="BE108" s="404"/>
      <c r="BF108" s="404"/>
      <c r="BG108" s="404"/>
      <c r="BH108" s="404"/>
      <c r="BI108" s="404"/>
      <c r="BJ108" s="404"/>
      <c r="BK108" s="404"/>
      <c r="BL108" s="404"/>
      <c r="BM108" s="404"/>
      <c r="BN108" s="404"/>
      <c r="BO108" s="404"/>
      <c r="BP108" s="404"/>
      <c r="BQ108" s="404"/>
      <c r="BR108" s="404"/>
      <c r="BS108" s="404"/>
      <c r="BT108" s="404"/>
      <c r="BU108" s="404"/>
      <c r="BV108" s="404"/>
      <c r="BW108" s="404"/>
      <c r="BX108" s="404"/>
      <c r="BY108" s="404"/>
      <c r="BZ108" s="404"/>
      <c r="CA108" s="404"/>
      <c r="CB108" s="404"/>
      <c r="CC108" s="404"/>
      <c r="CD108" s="404"/>
      <c r="CE108" s="404"/>
      <c r="CF108" s="404"/>
      <c r="CG108" s="404"/>
      <c r="CH108" s="404"/>
      <c r="CI108" s="404"/>
      <c r="CJ108" s="404"/>
      <c r="CK108" s="404"/>
      <c r="CL108" s="404"/>
      <c r="CM108" s="404"/>
      <c r="CN108" s="404"/>
      <c r="CO108" s="404"/>
      <c r="CP108" s="404"/>
      <c r="CQ108" s="404"/>
      <c r="CR108" s="404"/>
      <c r="CS108" s="404"/>
      <c r="CT108" s="404"/>
      <c r="CU108" s="404"/>
      <c r="CV108" s="404"/>
      <c r="CW108" s="404"/>
      <c r="CX108" s="404"/>
      <c r="CY108" s="404"/>
      <c r="CZ108" s="404"/>
      <c r="DA108" s="404"/>
    </row>
    <row r="109" spans="1:105" s="128" customFormat="1" ht="15" customHeight="1">
      <c r="A109" s="402"/>
      <c r="B109" s="402"/>
      <c r="C109" s="402"/>
      <c r="D109" s="402"/>
      <c r="E109" s="402"/>
      <c r="F109" s="402"/>
      <c r="G109" s="402"/>
      <c r="H109" s="460" t="s">
        <v>192</v>
      </c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0"/>
      <c r="AD109" s="460"/>
      <c r="AE109" s="460"/>
      <c r="AF109" s="460"/>
      <c r="AG109" s="460"/>
      <c r="AH109" s="460"/>
      <c r="AI109" s="460"/>
      <c r="AJ109" s="460"/>
      <c r="AK109" s="460"/>
      <c r="AL109" s="460"/>
      <c r="AM109" s="460"/>
      <c r="AN109" s="460"/>
      <c r="AO109" s="460"/>
      <c r="AP109" s="460"/>
      <c r="AQ109" s="460"/>
      <c r="AR109" s="460"/>
      <c r="AS109" s="460"/>
      <c r="AT109" s="460"/>
      <c r="AU109" s="460"/>
      <c r="AV109" s="460"/>
      <c r="AW109" s="460"/>
      <c r="AX109" s="460"/>
      <c r="AY109" s="460"/>
      <c r="AZ109" s="460"/>
      <c r="BA109" s="460"/>
      <c r="BB109" s="460"/>
      <c r="BC109" s="461"/>
      <c r="BD109" s="404" t="s">
        <v>175</v>
      </c>
      <c r="BE109" s="404"/>
      <c r="BF109" s="404"/>
      <c r="BG109" s="404"/>
      <c r="BH109" s="404"/>
      <c r="BI109" s="404"/>
      <c r="BJ109" s="404"/>
      <c r="BK109" s="404"/>
      <c r="BL109" s="404"/>
      <c r="BM109" s="404"/>
      <c r="BN109" s="404"/>
      <c r="BO109" s="404"/>
      <c r="BP109" s="404"/>
      <c r="BQ109" s="404"/>
      <c r="BR109" s="404"/>
      <c r="BS109" s="404"/>
      <c r="BT109" s="404" t="s">
        <v>175</v>
      </c>
      <c r="BU109" s="404"/>
      <c r="BV109" s="404"/>
      <c r="BW109" s="404"/>
      <c r="BX109" s="404"/>
      <c r="BY109" s="404"/>
      <c r="BZ109" s="404"/>
      <c r="CA109" s="404"/>
      <c r="CB109" s="404"/>
      <c r="CC109" s="404"/>
      <c r="CD109" s="404"/>
      <c r="CE109" s="404"/>
      <c r="CF109" s="404"/>
      <c r="CG109" s="404"/>
      <c r="CH109" s="404"/>
      <c r="CI109" s="404"/>
      <c r="CJ109" s="404"/>
      <c r="CK109" s="404"/>
      <c r="CL109" s="404"/>
      <c r="CM109" s="404"/>
      <c r="CN109" s="404"/>
      <c r="CO109" s="404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04"/>
      <c r="DA109" s="404"/>
    </row>
    <row r="111" spans="1:105" s="124" customFormat="1" ht="27" customHeight="1">
      <c r="A111" s="449" t="s">
        <v>237</v>
      </c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9"/>
      <c r="AE111" s="449"/>
      <c r="AF111" s="449"/>
      <c r="AG111" s="449"/>
      <c r="AH111" s="449"/>
      <c r="AI111" s="449"/>
      <c r="AJ111" s="449"/>
      <c r="AK111" s="449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  <c r="CE111" s="449"/>
      <c r="CF111" s="449"/>
      <c r="CG111" s="449"/>
      <c r="CH111" s="449"/>
      <c r="CI111" s="449"/>
      <c r="CJ111" s="449"/>
      <c r="CK111" s="449"/>
      <c r="CL111" s="449"/>
      <c r="CM111" s="449"/>
      <c r="CN111" s="449"/>
      <c r="CO111" s="449"/>
      <c r="CP111" s="449"/>
      <c r="CQ111" s="449"/>
      <c r="CR111" s="449"/>
      <c r="CS111" s="449"/>
      <c r="CT111" s="449"/>
      <c r="CU111" s="449"/>
      <c r="CV111" s="449"/>
      <c r="CW111" s="449"/>
      <c r="CX111" s="449"/>
      <c r="CY111" s="449"/>
      <c r="CZ111" s="449"/>
      <c r="DA111" s="449"/>
    </row>
    <row r="112" ht="6" customHeight="1"/>
    <row r="113" spans="1:105" s="124" customFormat="1" ht="14.25">
      <c r="A113" s="124" t="s">
        <v>181</v>
      </c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/>
      <c r="AM113" s="510"/>
      <c r="AN113" s="510"/>
      <c r="AO113" s="510"/>
      <c r="AP113" s="510"/>
      <c r="AQ113" s="510"/>
      <c r="AR113" s="510"/>
      <c r="AS113" s="510"/>
      <c r="AT113" s="510"/>
      <c r="AU113" s="510"/>
      <c r="AV113" s="510"/>
      <c r="AW113" s="510"/>
      <c r="AX113" s="510"/>
      <c r="AY113" s="510"/>
      <c r="AZ113" s="510"/>
      <c r="BA113" s="510"/>
      <c r="BB113" s="510"/>
      <c r="BC113" s="510"/>
      <c r="BD113" s="510"/>
      <c r="BE113" s="510"/>
      <c r="BF113" s="510"/>
      <c r="BG113" s="510"/>
      <c r="BH113" s="510"/>
      <c r="BI113" s="510"/>
      <c r="BJ113" s="510"/>
      <c r="BK113" s="510"/>
      <c r="BL113" s="510"/>
      <c r="BM113" s="510"/>
      <c r="BN113" s="510"/>
      <c r="BO113" s="510"/>
      <c r="BP113" s="510"/>
      <c r="BQ113" s="510"/>
      <c r="BR113" s="510"/>
      <c r="BS113" s="510"/>
      <c r="BT113" s="510"/>
      <c r="BU113" s="510"/>
      <c r="BV113" s="510"/>
      <c r="BW113" s="510"/>
      <c r="BX113" s="510"/>
      <c r="BY113" s="510"/>
      <c r="BZ113" s="510"/>
      <c r="CA113" s="510"/>
      <c r="CB113" s="510"/>
      <c r="CC113" s="510"/>
      <c r="CD113" s="510"/>
      <c r="CE113" s="510"/>
      <c r="CF113" s="510"/>
      <c r="CG113" s="510"/>
      <c r="CH113" s="510"/>
      <c r="CI113" s="510"/>
      <c r="CJ113" s="510"/>
      <c r="CK113" s="510"/>
      <c r="CL113" s="510"/>
      <c r="CM113" s="510"/>
      <c r="CN113" s="510"/>
      <c r="CO113" s="510"/>
      <c r="CP113" s="510"/>
      <c r="CQ113" s="510"/>
      <c r="CR113" s="510"/>
      <c r="CS113" s="510"/>
      <c r="CT113" s="510"/>
      <c r="CU113" s="510"/>
      <c r="CV113" s="510"/>
      <c r="CW113" s="510"/>
      <c r="CX113" s="510"/>
      <c r="CY113" s="510"/>
      <c r="CZ113" s="510"/>
      <c r="DA113" s="510"/>
    </row>
    <row r="114" spans="24:105" s="124" customFormat="1" ht="6" customHeight="1"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</row>
    <row r="115" spans="1:105" s="124" customFormat="1" ht="14.25">
      <c r="A115" s="473" t="s">
        <v>182</v>
      </c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  <c r="AA115" s="473"/>
      <c r="AB115" s="473"/>
      <c r="AC115" s="473"/>
      <c r="AD115" s="473"/>
      <c r="AE115" s="473"/>
      <c r="AF115" s="473"/>
      <c r="AG115" s="473"/>
      <c r="AH115" s="473"/>
      <c r="AI115" s="473"/>
      <c r="AJ115" s="473"/>
      <c r="AK115" s="473"/>
      <c r="AL115" s="473"/>
      <c r="AM115" s="473"/>
      <c r="AN115" s="473"/>
      <c r="AO115" s="473"/>
      <c r="AP115" s="467"/>
      <c r="AQ115" s="467"/>
      <c r="AR115" s="467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467"/>
      <c r="BU115" s="467"/>
      <c r="BV115" s="467"/>
      <c r="BW115" s="467"/>
      <c r="BX115" s="467"/>
      <c r="BY115" s="467"/>
      <c r="BZ115" s="467"/>
      <c r="CA115" s="467"/>
      <c r="CB115" s="467"/>
      <c r="CC115" s="467"/>
      <c r="CD115" s="467"/>
      <c r="CE115" s="467"/>
      <c r="CF115" s="467"/>
      <c r="CG115" s="467"/>
      <c r="CH115" s="467"/>
      <c r="CI115" s="467"/>
      <c r="CJ115" s="467"/>
      <c r="CK115" s="467"/>
      <c r="CL115" s="467"/>
      <c r="CM115" s="467"/>
      <c r="CN115" s="467"/>
      <c r="CO115" s="467"/>
      <c r="CP115" s="467"/>
      <c r="CQ115" s="467"/>
      <c r="CR115" s="467"/>
      <c r="CS115" s="467"/>
      <c r="CT115" s="467"/>
      <c r="CU115" s="467"/>
      <c r="CV115" s="467"/>
      <c r="CW115" s="467"/>
      <c r="CX115" s="467"/>
      <c r="CY115" s="467"/>
      <c r="CZ115" s="467"/>
      <c r="DA115" s="467"/>
    </row>
    <row r="116" ht="10.5" customHeight="1"/>
    <row r="117" spans="1:105" s="126" customFormat="1" ht="45" customHeight="1">
      <c r="A117" s="468" t="s">
        <v>64</v>
      </c>
      <c r="B117" s="469"/>
      <c r="C117" s="469"/>
      <c r="D117" s="469"/>
      <c r="E117" s="469"/>
      <c r="F117" s="469"/>
      <c r="G117" s="470"/>
      <c r="H117" s="468" t="s">
        <v>65</v>
      </c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  <c r="Z117" s="469"/>
      <c r="AA117" s="469"/>
      <c r="AB117" s="469"/>
      <c r="AC117" s="469"/>
      <c r="AD117" s="469"/>
      <c r="AE117" s="469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69"/>
      <c r="BB117" s="469"/>
      <c r="BC117" s="470"/>
      <c r="BD117" s="468" t="s">
        <v>228</v>
      </c>
      <c r="BE117" s="469"/>
      <c r="BF117" s="469"/>
      <c r="BG117" s="469"/>
      <c r="BH117" s="469"/>
      <c r="BI117" s="469"/>
      <c r="BJ117" s="469"/>
      <c r="BK117" s="469"/>
      <c r="BL117" s="469"/>
      <c r="BM117" s="469"/>
      <c r="BN117" s="469"/>
      <c r="BO117" s="469"/>
      <c r="BP117" s="469"/>
      <c r="BQ117" s="469"/>
      <c r="BR117" s="469"/>
      <c r="BS117" s="470"/>
      <c r="BT117" s="468" t="s">
        <v>229</v>
      </c>
      <c r="BU117" s="469"/>
      <c r="BV117" s="469"/>
      <c r="BW117" s="469"/>
      <c r="BX117" s="469"/>
      <c r="BY117" s="469"/>
      <c r="BZ117" s="469"/>
      <c r="CA117" s="469"/>
      <c r="CB117" s="469"/>
      <c r="CC117" s="469"/>
      <c r="CD117" s="469"/>
      <c r="CE117" s="469"/>
      <c r="CF117" s="469"/>
      <c r="CG117" s="469"/>
      <c r="CH117" s="469"/>
      <c r="CI117" s="470"/>
      <c r="CJ117" s="468" t="s">
        <v>230</v>
      </c>
      <c r="CK117" s="469"/>
      <c r="CL117" s="469"/>
      <c r="CM117" s="469"/>
      <c r="CN117" s="469"/>
      <c r="CO117" s="469"/>
      <c r="CP117" s="469"/>
      <c r="CQ117" s="469"/>
      <c r="CR117" s="469"/>
      <c r="CS117" s="469"/>
      <c r="CT117" s="469"/>
      <c r="CU117" s="469"/>
      <c r="CV117" s="469"/>
      <c r="CW117" s="469"/>
      <c r="CX117" s="469"/>
      <c r="CY117" s="469"/>
      <c r="CZ117" s="469"/>
      <c r="DA117" s="470"/>
    </row>
    <row r="118" spans="1:105" s="127" customFormat="1" ht="12.75">
      <c r="A118" s="453">
        <v>1</v>
      </c>
      <c r="B118" s="453"/>
      <c r="C118" s="453"/>
      <c r="D118" s="453"/>
      <c r="E118" s="453"/>
      <c r="F118" s="453"/>
      <c r="G118" s="453"/>
      <c r="H118" s="453">
        <v>2</v>
      </c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  <c r="T118" s="453"/>
      <c r="U118" s="453"/>
      <c r="V118" s="453"/>
      <c r="W118" s="453"/>
      <c r="X118" s="453"/>
      <c r="Y118" s="453"/>
      <c r="Z118" s="453"/>
      <c r="AA118" s="453"/>
      <c r="AB118" s="453"/>
      <c r="AC118" s="453"/>
      <c r="AD118" s="453"/>
      <c r="AE118" s="453"/>
      <c r="AF118" s="453"/>
      <c r="AG118" s="453"/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3"/>
      <c r="AR118" s="453"/>
      <c r="AS118" s="453"/>
      <c r="AT118" s="453"/>
      <c r="AU118" s="453"/>
      <c r="AV118" s="453"/>
      <c r="AW118" s="453"/>
      <c r="AX118" s="453"/>
      <c r="AY118" s="453"/>
      <c r="AZ118" s="453"/>
      <c r="BA118" s="453"/>
      <c r="BB118" s="453"/>
      <c r="BC118" s="453"/>
      <c r="BD118" s="453">
        <v>3</v>
      </c>
      <c r="BE118" s="453"/>
      <c r="BF118" s="453"/>
      <c r="BG118" s="453"/>
      <c r="BH118" s="453"/>
      <c r="BI118" s="453"/>
      <c r="BJ118" s="453"/>
      <c r="BK118" s="453"/>
      <c r="BL118" s="453"/>
      <c r="BM118" s="453"/>
      <c r="BN118" s="453"/>
      <c r="BO118" s="453"/>
      <c r="BP118" s="453"/>
      <c r="BQ118" s="453"/>
      <c r="BR118" s="453"/>
      <c r="BS118" s="453"/>
      <c r="BT118" s="453">
        <v>4</v>
      </c>
      <c r="BU118" s="453"/>
      <c r="BV118" s="453"/>
      <c r="BW118" s="453"/>
      <c r="BX118" s="453"/>
      <c r="BY118" s="453"/>
      <c r="BZ118" s="453"/>
      <c r="CA118" s="453"/>
      <c r="CB118" s="453"/>
      <c r="CC118" s="453"/>
      <c r="CD118" s="453"/>
      <c r="CE118" s="453"/>
      <c r="CF118" s="453"/>
      <c r="CG118" s="453"/>
      <c r="CH118" s="453"/>
      <c r="CI118" s="453"/>
      <c r="CJ118" s="453">
        <v>5</v>
      </c>
      <c r="CK118" s="453"/>
      <c r="CL118" s="453"/>
      <c r="CM118" s="453"/>
      <c r="CN118" s="453"/>
      <c r="CO118" s="453"/>
      <c r="CP118" s="453"/>
      <c r="CQ118" s="453"/>
      <c r="CR118" s="453"/>
      <c r="CS118" s="453"/>
      <c r="CT118" s="453"/>
      <c r="CU118" s="453"/>
      <c r="CV118" s="453"/>
      <c r="CW118" s="453"/>
      <c r="CX118" s="453"/>
      <c r="CY118" s="453"/>
      <c r="CZ118" s="453"/>
      <c r="DA118" s="453"/>
    </row>
    <row r="119" spans="1:105" s="128" customFormat="1" ht="15" customHeight="1">
      <c r="A119" s="402"/>
      <c r="B119" s="402"/>
      <c r="C119" s="402"/>
      <c r="D119" s="402"/>
      <c r="E119" s="402"/>
      <c r="F119" s="402"/>
      <c r="G119" s="402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3"/>
      <c r="AC119" s="403"/>
      <c r="AD119" s="403"/>
      <c r="AE119" s="403"/>
      <c r="AF119" s="403"/>
      <c r="AG119" s="403"/>
      <c r="AH119" s="403"/>
      <c r="AI119" s="403"/>
      <c r="AJ119" s="403"/>
      <c r="AK119" s="403"/>
      <c r="AL119" s="403"/>
      <c r="AM119" s="403"/>
      <c r="AN119" s="403"/>
      <c r="AO119" s="403"/>
      <c r="AP119" s="403"/>
      <c r="AQ119" s="403"/>
      <c r="AR119" s="403"/>
      <c r="AS119" s="403"/>
      <c r="AT119" s="403"/>
      <c r="AU119" s="403"/>
      <c r="AV119" s="403"/>
      <c r="AW119" s="403"/>
      <c r="AX119" s="403"/>
      <c r="AY119" s="403"/>
      <c r="AZ119" s="403"/>
      <c r="BA119" s="403"/>
      <c r="BB119" s="403"/>
      <c r="BC119" s="403"/>
      <c r="BD119" s="404"/>
      <c r="BE119" s="404"/>
      <c r="BF119" s="404"/>
      <c r="BG119" s="404"/>
      <c r="BH119" s="404"/>
      <c r="BI119" s="404"/>
      <c r="BJ119" s="404"/>
      <c r="BK119" s="404"/>
      <c r="BL119" s="404"/>
      <c r="BM119" s="404"/>
      <c r="BN119" s="404"/>
      <c r="BO119" s="404"/>
      <c r="BP119" s="404"/>
      <c r="BQ119" s="404"/>
      <c r="BR119" s="404"/>
      <c r="BS119" s="404"/>
      <c r="BT119" s="404"/>
      <c r="BU119" s="404"/>
      <c r="BV119" s="404"/>
      <c r="BW119" s="404"/>
      <c r="BX119" s="404"/>
      <c r="BY119" s="404"/>
      <c r="BZ119" s="404"/>
      <c r="CA119" s="404"/>
      <c r="CB119" s="404"/>
      <c r="CC119" s="404"/>
      <c r="CD119" s="404"/>
      <c r="CE119" s="404"/>
      <c r="CF119" s="404"/>
      <c r="CG119" s="404"/>
      <c r="CH119" s="404"/>
      <c r="CI119" s="404"/>
      <c r="CJ119" s="404"/>
      <c r="CK119" s="404"/>
      <c r="CL119" s="404"/>
      <c r="CM119" s="404"/>
      <c r="CN119" s="404"/>
      <c r="CO119" s="404"/>
      <c r="CP119" s="404"/>
      <c r="CQ119" s="404"/>
      <c r="CR119" s="404"/>
      <c r="CS119" s="404"/>
      <c r="CT119" s="404"/>
      <c r="CU119" s="404"/>
      <c r="CV119" s="404"/>
      <c r="CW119" s="404"/>
      <c r="CX119" s="404"/>
      <c r="CY119" s="404"/>
      <c r="CZ119" s="404"/>
      <c r="DA119" s="404"/>
    </row>
    <row r="120" spans="1:105" s="128" customFormat="1" ht="15" customHeight="1">
      <c r="A120" s="402"/>
      <c r="B120" s="402"/>
      <c r="C120" s="402"/>
      <c r="D120" s="402"/>
      <c r="E120" s="402"/>
      <c r="F120" s="402"/>
      <c r="G120" s="402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403"/>
      <c r="AM120" s="403"/>
      <c r="AN120" s="403"/>
      <c r="AO120" s="403"/>
      <c r="AP120" s="403"/>
      <c r="AQ120" s="403"/>
      <c r="AR120" s="403"/>
      <c r="AS120" s="403"/>
      <c r="AT120" s="403"/>
      <c r="AU120" s="403"/>
      <c r="AV120" s="403"/>
      <c r="AW120" s="403"/>
      <c r="AX120" s="403"/>
      <c r="AY120" s="403"/>
      <c r="AZ120" s="403"/>
      <c r="BA120" s="403"/>
      <c r="BB120" s="403"/>
      <c r="BC120" s="403"/>
      <c r="BD120" s="404"/>
      <c r="BE120" s="404"/>
      <c r="BF120" s="404"/>
      <c r="BG120" s="404"/>
      <c r="BH120" s="404"/>
      <c r="BI120" s="404"/>
      <c r="BJ120" s="404"/>
      <c r="BK120" s="404"/>
      <c r="BL120" s="404"/>
      <c r="BM120" s="404"/>
      <c r="BN120" s="404"/>
      <c r="BO120" s="404"/>
      <c r="BP120" s="404"/>
      <c r="BQ120" s="404"/>
      <c r="BR120" s="404"/>
      <c r="BS120" s="404"/>
      <c r="BT120" s="404"/>
      <c r="BU120" s="404"/>
      <c r="BV120" s="404"/>
      <c r="BW120" s="404"/>
      <c r="BX120" s="404"/>
      <c r="BY120" s="404"/>
      <c r="BZ120" s="404"/>
      <c r="CA120" s="404"/>
      <c r="CB120" s="404"/>
      <c r="CC120" s="404"/>
      <c r="CD120" s="404"/>
      <c r="CE120" s="404"/>
      <c r="CF120" s="404"/>
      <c r="CG120" s="404"/>
      <c r="CH120" s="404"/>
      <c r="CI120" s="404"/>
      <c r="CJ120" s="404"/>
      <c r="CK120" s="404"/>
      <c r="CL120" s="404"/>
      <c r="CM120" s="404"/>
      <c r="CN120" s="404"/>
      <c r="CO120" s="404"/>
      <c r="CP120" s="404"/>
      <c r="CQ120" s="404"/>
      <c r="CR120" s="404"/>
      <c r="CS120" s="404"/>
      <c r="CT120" s="404"/>
      <c r="CU120" s="404"/>
      <c r="CV120" s="404"/>
      <c r="CW120" s="404"/>
      <c r="CX120" s="404"/>
      <c r="CY120" s="404"/>
      <c r="CZ120" s="404"/>
      <c r="DA120" s="404"/>
    </row>
    <row r="121" spans="1:105" s="128" customFormat="1" ht="15" customHeight="1">
      <c r="A121" s="402"/>
      <c r="B121" s="402"/>
      <c r="C121" s="402"/>
      <c r="D121" s="402"/>
      <c r="E121" s="402"/>
      <c r="F121" s="402"/>
      <c r="G121" s="402"/>
      <c r="H121" s="460" t="s">
        <v>192</v>
      </c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60"/>
      <c r="Z121" s="460"/>
      <c r="AA121" s="460"/>
      <c r="AB121" s="460"/>
      <c r="AC121" s="460"/>
      <c r="AD121" s="460"/>
      <c r="AE121" s="460"/>
      <c r="AF121" s="460"/>
      <c r="AG121" s="460"/>
      <c r="AH121" s="460"/>
      <c r="AI121" s="460"/>
      <c r="AJ121" s="460"/>
      <c r="AK121" s="460"/>
      <c r="AL121" s="460"/>
      <c r="AM121" s="460"/>
      <c r="AN121" s="460"/>
      <c r="AO121" s="460"/>
      <c r="AP121" s="460"/>
      <c r="AQ121" s="460"/>
      <c r="AR121" s="460"/>
      <c r="AS121" s="460"/>
      <c r="AT121" s="460"/>
      <c r="AU121" s="460"/>
      <c r="AV121" s="460"/>
      <c r="AW121" s="460"/>
      <c r="AX121" s="460"/>
      <c r="AY121" s="460"/>
      <c r="AZ121" s="460"/>
      <c r="BA121" s="460"/>
      <c r="BB121" s="460"/>
      <c r="BC121" s="461"/>
      <c r="BD121" s="404" t="s">
        <v>175</v>
      </c>
      <c r="BE121" s="404"/>
      <c r="BF121" s="404"/>
      <c r="BG121" s="404"/>
      <c r="BH121" s="404"/>
      <c r="BI121" s="404"/>
      <c r="BJ121" s="404"/>
      <c r="BK121" s="404"/>
      <c r="BL121" s="404"/>
      <c r="BM121" s="404"/>
      <c r="BN121" s="404"/>
      <c r="BO121" s="404"/>
      <c r="BP121" s="404"/>
      <c r="BQ121" s="404"/>
      <c r="BR121" s="404"/>
      <c r="BS121" s="404"/>
      <c r="BT121" s="404" t="s">
        <v>175</v>
      </c>
      <c r="BU121" s="404"/>
      <c r="BV121" s="404"/>
      <c r="BW121" s="404"/>
      <c r="BX121" s="404"/>
      <c r="BY121" s="404"/>
      <c r="BZ121" s="404"/>
      <c r="CA121" s="404"/>
      <c r="CB121" s="404"/>
      <c r="CC121" s="404"/>
      <c r="CD121" s="404"/>
      <c r="CE121" s="404"/>
      <c r="CF121" s="404"/>
      <c r="CG121" s="404"/>
      <c r="CH121" s="404"/>
      <c r="CI121" s="404"/>
      <c r="CJ121" s="404"/>
      <c r="CK121" s="404"/>
      <c r="CL121" s="404"/>
      <c r="CM121" s="404"/>
      <c r="CN121" s="404"/>
      <c r="CO121" s="404"/>
      <c r="CP121" s="404"/>
      <c r="CQ121" s="404"/>
      <c r="CR121" s="404"/>
      <c r="CS121" s="404"/>
      <c r="CT121" s="404"/>
      <c r="CU121" s="404"/>
      <c r="CV121" s="404"/>
      <c r="CW121" s="404"/>
      <c r="CX121" s="404"/>
      <c r="CY121" s="404"/>
      <c r="CZ121" s="404"/>
      <c r="DA121" s="404"/>
    </row>
    <row r="123" spans="1:105" s="124" customFormat="1" ht="14.25">
      <c r="A123" s="454" t="s">
        <v>238</v>
      </c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454"/>
      <c r="U123" s="454"/>
      <c r="V123" s="454"/>
      <c r="W123" s="454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V123" s="454"/>
      <c r="AW123" s="454"/>
      <c r="AX123" s="454"/>
      <c r="AY123" s="454"/>
      <c r="AZ123" s="454"/>
      <c r="BA123" s="454"/>
      <c r="BB123" s="454"/>
      <c r="BC123" s="454"/>
      <c r="BD123" s="454"/>
      <c r="BE123" s="454"/>
      <c r="BF123" s="454"/>
      <c r="BG123" s="454"/>
      <c r="BH123" s="454"/>
      <c r="BI123" s="454"/>
      <c r="BJ123" s="454"/>
      <c r="BK123" s="454"/>
      <c r="BL123" s="454"/>
      <c r="BM123" s="454"/>
      <c r="BN123" s="454"/>
      <c r="BO123" s="454"/>
      <c r="BP123" s="454"/>
      <c r="BQ123" s="454"/>
      <c r="BR123" s="454"/>
      <c r="BS123" s="454"/>
      <c r="BT123" s="454"/>
      <c r="BU123" s="454"/>
      <c r="BV123" s="454"/>
      <c r="BW123" s="454"/>
      <c r="BX123" s="454"/>
      <c r="BY123" s="454"/>
      <c r="BZ123" s="454"/>
      <c r="CA123" s="454"/>
      <c r="CB123" s="454"/>
      <c r="CC123" s="454"/>
      <c r="CD123" s="454"/>
      <c r="CE123" s="454"/>
      <c r="CF123" s="454"/>
      <c r="CG123" s="454"/>
      <c r="CH123" s="454"/>
      <c r="CI123" s="454"/>
      <c r="CJ123" s="454"/>
      <c r="CK123" s="454"/>
      <c r="CL123" s="454"/>
      <c r="CM123" s="454"/>
      <c r="CN123" s="454"/>
      <c r="CO123" s="454"/>
      <c r="CP123" s="454"/>
      <c r="CQ123" s="454"/>
      <c r="CR123" s="454"/>
      <c r="CS123" s="454"/>
      <c r="CT123" s="454"/>
      <c r="CU123" s="454"/>
      <c r="CV123" s="454"/>
      <c r="CW123" s="454"/>
      <c r="CX123" s="454"/>
      <c r="CY123" s="454"/>
      <c r="CZ123" s="454"/>
      <c r="DA123" s="454"/>
    </row>
    <row r="124" ht="6" customHeight="1"/>
    <row r="125" spans="1:105" s="124" customFormat="1" ht="14.25">
      <c r="A125" s="124" t="s">
        <v>181</v>
      </c>
      <c r="X125" s="510" t="s">
        <v>374</v>
      </c>
      <c r="Y125" s="510"/>
      <c r="Z125" s="510"/>
      <c r="AA125" s="510"/>
      <c r="AB125" s="510"/>
      <c r="AC125" s="510"/>
      <c r="AD125" s="510"/>
      <c r="AE125" s="510"/>
      <c r="AF125" s="510"/>
      <c r="AG125" s="510"/>
      <c r="AH125" s="510"/>
      <c r="AI125" s="510"/>
      <c r="AJ125" s="510"/>
      <c r="AK125" s="510"/>
      <c r="AL125" s="510"/>
      <c r="AM125" s="510"/>
      <c r="AN125" s="510"/>
      <c r="AO125" s="510"/>
      <c r="AP125" s="510"/>
      <c r="AQ125" s="510"/>
      <c r="AR125" s="510"/>
      <c r="AS125" s="510"/>
      <c r="AT125" s="510"/>
      <c r="AU125" s="510"/>
      <c r="AV125" s="510"/>
      <c r="AW125" s="510"/>
      <c r="AX125" s="510"/>
      <c r="AY125" s="510"/>
      <c r="AZ125" s="510"/>
      <c r="BA125" s="510"/>
      <c r="BB125" s="510"/>
      <c r="BC125" s="510"/>
      <c r="BD125" s="510"/>
      <c r="BE125" s="510"/>
      <c r="BF125" s="510"/>
      <c r="BG125" s="510"/>
      <c r="BH125" s="510"/>
      <c r="BI125" s="510"/>
      <c r="BJ125" s="510"/>
      <c r="BK125" s="510"/>
      <c r="BL125" s="510"/>
      <c r="BM125" s="510"/>
      <c r="BN125" s="510"/>
      <c r="BO125" s="510"/>
      <c r="BP125" s="510"/>
      <c r="BQ125" s="510"/>
      <c r="BR125" s="510"/>
      <c r="BS125" s="510"/>
      <c r="BT125" s="510"/>
      <c r="BU125" s="510"/>
      <c r="BV125" s="510"/>
      <c r="BW125" s="510"/>
      <c r="BX125" s="510"/>
      <c r="BY125" s="510"/>
      <c r="BZ125" s="510"/>
      <c r="CA125" s="510"/>
      <c r="CB125" s="510"/>
      <c r="CC125" s="510"/>
      <c r="CD125" s="510"/>
      <c r="CE125" s="510"/>
      <c r="CF125" s="510"/>
      <c r="CG125" s="510"/>
      <c r="CH125" s="510"/>
      <c r="CI125" s="510"/>
      <c r="CJ125" s="510"/>
      <c r="CK125" s="510"/>
      <c r="CL125" s="510"/>
      <c r="CM125" s="510"/>
      <c r="CN125" s="510"/>
      <c r="CO125" s="510"/>
      <c r="CP125" s="510"/>
      <c r="CQ125" s="510"/>
      <c r="CR125" s="510"/>
      <c r="CS125" s="510"/>
      <c r="CT125" s="510"/>
      <c r="CU125" s="510"/>
      <c r="CV125" s="510"/>
      <c r="CW125" s="510"/>
      <c r="CX125" s="510"/>
      <c r="CY125" s="510"/>
      <c r="CZ125" s="510"/>
      <c r="DA125" s="510"/>
    </row>
    <row r="126" spans="24:105" s="124" customFormat="1" ht="6" customHeight="1"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</row>
    <row r="127" spans="1:105" s="124" customFormat="1" ht="14.25">
      <c r="A127" s="473" t="s">
        <v>182</v>
      </c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473"/>
      <c r="AH127" s="473"/>
      <c r="AI127" s="473"/>
      <c r="AJ127" s="473"/>
      <c r="AK127" s="473"/>
      <c r="AL127" s="473"/>
      <c r="AM127" s="473"/>
      <c r="AN127" s="473"/>
      <c r="AO127" s="473"/>
      <c r="AP127" s="467" t="s">
        <v>314</v>
      </c>
      <c r="AQ127" s="467"/>
      <c r="AR127" s="467"/>
      <c r="AS127" s="467"/>
      <c r="AT127" s="467"/>
      <c r="AU127" s="467"/>
      <c r="AV127" s="467"/>
      <c r="AW127" s="467"/>
      <c r="AX127" s="467"/>
      <c r="AY127" s="467"/>
      <c r="AZ127" s="467"/>
      <c r="BA127" s="467"/>
      <c r="BB127" s="467"/>
      <c r="BC127" s="467"/>
      <c r="BD127" s="467"/>
      <c r="BE127" s="467"/>
      <c r="BF127" s="467"/>
      <c r="BG127" s="467"/>
      <c r="BH127" s="467"/>
      <c r="BI127" s="467"/>
      <c r="BJ127" s="467"/>
      <c r="BK127" s="467"/>
      <c r="BL127" s="467"/>
      <c r="BM127" s="467"/>
      <c r="BN127" s="467"/>
      <c r="BO127" s="467"/>
      <c r="BP127" s="467"/>
      <c r="BQ127" s="467"/>
      <c r="BR127" s="467"/>
      <c r="BS127" s="467"/>
      <c r="BT127" s="467"/>
      <c r="BU127" s="467"/>
      <c r="BV127" s="467"/>
      <c r="BW127" s="467"/>
      <c r="BX127" s="467"/>
      <c r="BY127" s="467"/>
      <c r="BZ127" s="467"/>
      <c r="CA127" s="467"/>
      <c r="CB127" s="467"/>
      <c r="CC127" s="467"/>
      <c r="CD127" s="467"/>
      <c r="CE127" s="467"/>
      <c r="CF127" s="467"/>
      <c r="CG127" s="467"/>
      <c r="CH127" s="467"/>
      <c r="CI127" s="467"/>
      <c r="CJ127" s="467"/>
      <c r="CK127" s="467"/>
      <c r="CL127" s="467"/>
      <c r="CM127" s="467"/>
      <c r="CN127" s="467"/>
      <c r="CO127" s="467"/>
      <c r="CP127" s="467"/>
      <c r="CQ127" s="467"/>
      <c r="CR127" s="467"/>
      <c r="CS127" s="467"/>
      <c r="CT127" s="467"/>
      <c r="CU127" s="467"/>
      <c r="CV127" s="467"/>
      <c r="CW127" s="467"/>
      <c r="CX127" s="467"/>
      <c r="CY127" s="467"/>
      <c r="CZ127" s="467"/>
      <c r="DA127" s="467"/>
    </row>
    <row r="128" ht="10.5" customHeight="1"/>
    <row r="129" spans="1:105" s="124" customFormat="1" ht="14.25">
      <c r="A129" s="454" t="s">
        <v>239</v>
      </c>
      <c r="B129" s="454"/>
      <c r="C129" s="454"/>
      <c r="D129" s="454"/>
      <c r="E129" s="454"/>
      <c r="F129" s="454"/>
      <c r="G129" s="454"/>
      <c r="H129" s="454"/>
      <c r="I129" s="454"/>
      <c r="J129" s="454"/>
      <c r="K129" s="454"/>
      <c r="L129" s="454"/>
      <c r="M129" s="454"/>
      <c r="N129" s="454"/>
      <c r="O129" s="454"/>
      <c r="P129" s="454"/>
      <c r="Q129" s="454"/>
      <c r="R129" s="454"/>
      <c r="S129" s="454"/>
      <c r="T129" s="454"/>
      <c r="U129" s="454"/>
      <c r="V129" s="454"/>
      <c r="W129" s="454"/>
      <c r="X129" s="454"/>
      <c r="Y129" s="454"/>
      <c r="Z129" s="454"/>
      <c r="AA129" s="454"/>
      <c r="AB129" s="454"/>
      <c r="AC129" s="454"/>
      <c r="AD129" s="454"/>
      <c r="AE129" s="454"/>
      <c r="AF129" s="454"/>
      <c r="AG129" s="454"/>
      <c r="AH129" s="454"/>
      <c r="AI129" s="454"/>
      <c r="AJ129" s="454"/>
      <c r="AK129" s="454"/>
      <c r="AL129" s="454"/>
      <c r="AM129" s="454"/>
      <c r="AN129" s="454"/>
      <c r="AO129" s="454"/>
      <c r="AP129" s="454"/>
      <c r="AQ129" s="454"/>
      <c r="AR129" s="454"/>
      <c r="AS129" s="454"/>
      <c r="AT129" s="454"/>
      <c r="AU129" s="454"/>
      <c r="AV129" s="454"/>
      <c r="AW129" s="454"/>
      <c r="AX129" s="454"/>
      <c r="AY129" s="454"/>
      <c r="AZ129" s="454"/>
      <c r="BA129" s="454"/>
      <c r="BB129" s="454"/>
      <c r="BC129" s="454"/>
      <c r="BD129" s="454"/>
      <c r="BE129" s="454"/>
      <c r="BF129" s="454"/>
      <c r="BG129" s="454"/>
      <c r="BH129" s="454"/>
      <c r="BI129" s="454"/>
      <c r="BJ129" s="454"/>
      <c r="BK129" s="454"/>
      <c r="BL129" s="454"/>
      <c r="BM129" s="454"/>
      <c r="BN129" s="454"/>
      <c r="BO129" s="454"/>
      <c r="BP129" s="454"/>
      <c r="BQ129" s="454"/>
      <c r="BR129" s="454"/>
      <c r="BS129" s="454"/>
      <c r="BT129" s="454"/>
      <c r="BU129" s="454"/>
      <c r="BV129" s="454"/>
      <c r="BW129" s="454"/>
      <c r="BX129" s="454"/>
      <c r="BY129" s="454"/>
      <c r="BZ129" s="454"/>
      <c r="CA129" s="454"/>
      <c r="CB129" s="454"/>
      <c r="CC129" s="454"/>
      <c r="CD129" s="454"/>
      <c r="CE129" s="454"/>
      <c r="CF129" s="454"/>
      <c r="CG129" s="454"/>
      <c r="CH129" s="454"/>
      <c r="CI129" s="454"/>
      <c r="CJ129" s="454"/>
      <c r="CK129" s="454"/>
      <c r="CL129" s="454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  <c r="CW129" s="454"/>
      <c r="CX129" s="454"/>
      <c r="CY129" s="454"/>
      <c r="CZ129" s="454"/>
      <c r="DA129" s="454"/>
    </row>
    <row r="130" ht="10.5" customHeight="1"/>
    <row r="131" spans="1:105" s="126" customFormat="1" ht="45" customHeight="1">
      <c r="A131" s="475" t="s">
        <v>64</v>
      </c>
      <c r="B131" s="515"/>
      <c r="C131" s="515"/>
      <c r="D131" s="515"/>
      <c r="E131" s="515"/>
      <c r="F131" s="515"/>
      <c r="G131" s="516"/>
      <c r="H131" s="475" t="s">
        <v>232</v>
      </c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6"/>
      <c r="AP131" s="475" t="s">
        <v>240</v>
      </c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6"/>
      <c r="BF131" s="475" t="s">
        <v>241</v>
      </c>
      <c r="BG131" s="515"/>
      <c r="BH131" s="515"/>
      <c r="BI131" s="515"/>
      <c r="BJ131" s="515"/>
      <c r="BK131" s="515"/>
      <c r="BL131" s="515"/>
      <c r="BM131" s="515"/>
      <c r="BN131" s="515"/>
      <c r="BO131" s="515"/>
      <c r="BP131" s="515"/>
      <c r="BQ131" s="515"/>
      <c r="BR131" s="515"/>
      <c r="BS131" s="515"/>
      <c r="BT131" s="515"/>
      <c r="BU131" s="516"/>
      <c r="BV131" s="475" t="s">
        <v>242</v>
      </c>
      <c r="BW131" s="515"/>
      <c r="BX131" s="515"/>
      <c r="BY131" s="515"/>
      <c r="BZ131" s="515"/>
      <c r="CA131" s="515"/>
      <c r="CB131" s="515"/>
      <c r="CC131" s="515"/>
      <c r="CD131" s="515"/>
      <c r="CE131" s="515"/>
      <c r="CF131" s="515"/>
      <c r="CG131" s="515"/>
      <c r="CH131" s="515"/>
      <c r="CI131" s="515"/>
      <c r="CJ131" s="515"/>
      <c r="CK131" s="516"/>
      <c r="CL131" s="475" t="s">
        <v>198</v>
      </c>
      <c r="CM131" s="515"/>
      <c r="CN131" s="515"/>
      <c r="CO131" s="515"/>
      <c r="CP131" s="515"/>
      <c r="CQ131" s="515"/>
      <c r="CR131" s="515"/>
      <c r="CS131" s="515"/>
      <c r="CT131" s="515"/>
      <c r="CU131" s="515"/>
      <c r="CV131" s="515"/>
      <c r="CW131" s="515"/>
      <c r="CX131" s="515"/>
      <c r="CY131" s="515"/>
      <c r="CZ131" s="515"/>
      <c r="DA131" s="516"/>
    </row>
    <row r="132" spans="1:105" s="127" customFormat="1" ht="12.75">
      <c r="A132" s="453">
        <v>1</v>
      </c>
      <c r="B132" s="453"/>
      <c r="C132" s="453"/>
      <c r="D132" s="453"/>
      <c r="E132" s="453"/>
      <c r="F132" s="453"/>
      <c r="G132" s="453"/>
      <c r="H132" s="453">
        <v>2</v>
      </c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  <c r="T132" s="453"/>
      <c r="U132" s="453"/>
      <c r="V132" s="453"/>
      <c r="W132" s="453"/>
      <c r="X132" s="453"/>
      <c r="Y132" s="453"/>
      <c r="Z132" s="453"/>
      <c r="AA132" s="453"/>
      <c r="AB132" s="453"/>
      <c r="AC132" s="453"/>
      <c r="AD132" s="453"/>
      <c r="AE132" s="453"/>
      <c r="AF132" s="453"/>
      <c r="AG132" s="453"/>
      <c r="AH132" s="453"/>
      <c r="AI132" s="453"/>
      <c r="AJ132" s="453"/>
      <c r="AK132" s="453"/>
      <c r="AL132" s="453"/>
      <c r="AM132" s="453"/>
      <c r="AN132" s="453"/>
      <c r="AO132" s="453"/>
      <c r="AP132" s="453">
        <v>3</v>
      </c>
      <c r="AQ132" s="453"/>
      <c r="AR132" s="453"/>
      <c r="AS132" s="453"/>
      <c r="AT132" s="453"/>
      <c r="AU132" s="453"/>
      <c r="AV132" s="453"/>
      <c r="AW132" s="453"/>
      <c r="AX132" s="453"/>
      <c r="AY132" s="453"/>
      <c r="AZ132" s="453"/>
      <c r="BA132" s="453"/>
      <c r="BB132" s="453"/>
      <c r="BC132" s="453"/>
      <c r="BD132" s="453"/>
      <c r="BE132" s="453"/>
      <c r="BF132" s="453">
        <v>4</v>
      </c>
      <c r="BG132" s="453"/>
      <c r="BH132" s="453"/>
      <c r="BI132" s="453"/>
      <c r="BJ132" s="453"/>
      <c r="BK132" s="453"/>
      <c r="BL132" s="453"/>
      <c r="BM132" s="453"/>
      <c r="BN132" s="453"/>
      <c r="BO132" s="453"/>
      <c r="BP132" s="453"/>
      <c r="BQ132" s="453"/>
      <c r="BR132" s="453"/>
      <c r="BS132" s="453"/>
      <c r="BT132" s="453"/>
      <c r="BU132" s="453"/>
      <c r="BV132" s="453">
        <v>5</v>
      </c>
      <c r="BW132" s="453"/>
      <c r="BX132" s="453"/>
      <c r="BY132" s="453"/>
      <c r="BZ132" s="453"/>
      <c r="CA132" s="453"/>
      <c r="CB132" s="453"/>
      <c r="CC132" s="453"/>
      <c r="CD132" s="453"/>
      <c r="CE132" s="453"/>
      <c r="CF132" s="453"/>
      <c r="CG132" s="453"/>
      <c r="CH132" s="453"/>
      <c r="CI132" s="453"/>
      <c r="CJ132" s="453"/>
      <c r="CK132" s="453"/>
      <c r="CL132" s="453">
        <v>6</v>
      </c>
      <c r="CM132" s="453"/>
      <c r="CN132" s="453"/>
      <c r="CO132" s="453"/>
      <c r="CP132" s="453"/>
      <c r="CQ132" s="453"/>
      <c r="CR132" s="453"/>
      <c r="CS132" s="453"/>
      <c r="CT132" s="453"/>
      <c r="CU132" s="453"/>
      <c r="CV132" s="453"/>
      <c r="CW132" s="453"/>
      <c r="CX132" s="453"/>
      <c r="CY132" s="453"/>
      <c r="CZ132" s="453"/>
      <c r="DA132" s="453"/>
    </row>
    <row r="133" spans="1:105" s="128" customFormat="1" ht="15" customHeight="1">
      <c r="A133" s="402" t="s">
        <v>42</v>
      </c>
      <c r="B133" s="402"/>
      <c r="C133" s="402"/>
      <c r="D133" s="402"/>
      <c r="E133" s="402"/>
      <c r="F133" s="402"/>
      <c r="G133" s="402"/>
      <c r="H133" s="403" t="s">
        <v>375</v>
      </c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4">
        <v>1</v>
      </c>
      <c r="AQ133" s="404"/>
      <c r="AR133" s="404"/>
      <c r="AS133" s="404"/>
      <c r="AT133" s="404"/>
      <c r="AU133" s="404"/>
      <c r="AV133" s="404"/>
      <c r="AW133" s="404"/>
      <c r="AX133" s="404"/>
      <c r="AY133" s="404"/>
      <c r="AZ133" s="404"/>
      <c r="BA133" s="404"/>
      <c r="BB133" s="404"/>
      <c r="BC133" s="404"/>
      <c r="BD133" s="404"/>
      <c r="BE133" s="404"/>
      <c r="BF133" s="404">
        <v>12</v>
      </c>
      <c r="BG133" s="404"/>
      <c r="BH133" s="404"/>
      <c r="BI133" s="404"/>
      <c r="BJ133" s="404"/>
      <c r="BK133" s="404"/>
      <c r="BL133" s="404"/>
      <c r="BM133" s="404"/>
      <c r="BN133" s="404"/>
      <c r="BO133" s="404"/>
      <c r="BP133" s="404"/>
      <c r="BQ133" s="404"/>
      <c r="BR133" s="404"/>
      <c r="BS133" s="404"/>
      <c r="BT133" s="404"/>
      <c r="BU133" s="404"/>
      <c r="BV133" s="405">
        <v>2000</v>
      </c>
      <c r="BW133" s="405"/>
      <c r="BX133" s="405"/>
      <c r="BY133" s="405"/>
      <c r="BZ133" s="405"/>
      <c r="CA133" s="405"/>
      <c r="CB133" s="405"/>
      <c r="CC133" s="405"/>
      <c r="CD133" s="405"/>
      <c r="CE133" s="405"/>
      <c r="CF133" s="405"/>
      <c r="CG133" s="405"/>
      <c r="CH133" s="405"/>
      <c r="CI133" s="405"/>
      <c r="CJ133" s="405"/>
      <c r="CK133" s="405"/>
      <c r="CL133" s="405">
        <f>AP133*BF133*BV133</f>
        <v>24000</v>
      </c>
      <c r="CM133" s="405"/>
      <c r="CN133" s="405"/>
      <c r="CO133" s="405"/>
      <c r="CP133" s="405"/>
      <c r="CQ133" s="405"/>
      <c r="CR133" s="405"/>
      <c r="CS133" s="405"/>
      <c r="CT133" s="405"/>
      <c r="CU133" s="405"/>
      <c r="CV133" s="405"/>
      <c r="CW133" s="405"/>
      <c r="CX133" s="405"/>
      <c r="CY133" s="405"/>
      <c r="CZ133" s="405"/>
      <c r="DA133" s="405"/>
    </row>
    <row r="134" spans="1:105" s="128" customFormat="1" ht="15" customHeight="1">
      <c r="A134" s="402" t="s">
        <v>214</v>
      </c>
      <c r="B134" s="402"/>
      <c r="C134" s="402"/>
      <c r="D134" s="402"/>
      <c r="E134" s="402"/>
      <c r="F134" s="402"/>
      <c r="G134" s="402"/>
      <c r="H134" s="403" t="s">
        <v>376</v>
      </c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4">
        <v>1</v>
      </c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4"/>
      <c r="BA134" s="404"/>
      <c r="BB134" s="404"/>
      <c r="BC134" s="404"/>
      <c r="BD134" s="404"/>
      <c r="BE134" s="404"/>
      <c r="BF134" s="404"/>
      <c r="BG134" s="404"/>
      <c r="BH134" s="404"/>
      <c r="BI134" s="404"/>
      <c r="BJ134" s="404"/>
      <c r="BK134" s="404"/>
      <c r="BL134" s="404"/>
      <c r="BM134" s="404"/>
      <c r="BN134" s="404"/>
      <c r="BO134" s="404"/>
      <c r="BP134" s="404"/>
      <c r="BQ134" s="404"/>
      <c r="BR134" s="404"/>
      <c r="BS134" s="404"/>
      <c r="BT134" s="404"/>
      <c r="BU134" s="404"/>
      <c r="BV134" s="405"/>
      <c r="BW134" s="405"/>
      <c r="BX134" s="405"/>
      <c r="BY134" s="405"/>
      <c r="BZ134" s="405"/>
      <c r="CA134" s="405"/>
      <c r="CB134" s="405"/>
      <c r="CC134" s="405"/>
      <c r="CD134" s="405"/>
      <c r="CE134" s="405"/>
      <c r="CF134" s="405"/>
      <c r="CG134" s="405"/>
      <c r="CH134" s="405"/>
      <c r="CI134" s="405"/>
      <c r="CJ134" s="405"/>
      <c r="CK134" s="405"/>
      <c r="CL134" s="405">
        <v>500</v>
      </c>
      <c r="CM134" s="405"/>
      <c r="CN134" s="405"/>
      <c r="CO134" s="405"/>
      <c r="CP134" s="405"/>
      <c r="CQ134" s="405"/>
      <c r="CR134" s="405"/>
      <c r="CS134" s="405"/>
      <c r="CT134" s="405"/>
      <c r="CU134" s="405"/>
      <c r="CV134" s="405"/>
      <c r="CW134" s="405"/>
      <c r="CX134" s="405"/>
      <c r="CY134" s="405"/>
      <c r="CZ134" s="405"/>
      <c r="DA134" s="405"/>
    </row>
    <row r="135" spans="1:105" s="128" customFormat="1" ht="15" customHeight="1">
      <c r="A135" s="402" t="s">
        <v>225</v>
      </c>
      <c r="B135" s="402"/>
      <c r="C135" s="402"/>
      <c r="D135" s="402"/>
      <c r="E135" s="402"/>
      <c r="F135" s="402"/>
      <c r="G135" s="402"/>
      <c r="H135" s="403" t="s">
        <v>396</v>
      </c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4">
        <v>1</v>
      </c>
      <c r="AQ135" s="404"/>
      <c r="AR135" s="404"/>
      <c r="AS135" s="404"/>
      <c r="AT135" s="404"/>
      <c r="AU135" s="404"/>
      <c r="AV135" s="404"/>
      <c r="AW135" s="404"/>
      <c r="AX135" s="404"/>
      <c r="AY135" s="404"/>
      <c r="AZ135" s="404"/>
      <c r="BA135" s="404"/>
      <c r="BB135" s="404"/>
      <c r="BC135" s="404"/>
      <c r="BD135" s="404"/>
      <c r="BE135" s="404"/>
      <c r="BF135" s="404">
        <v>12</v>
      </c>
      <c r="BG135" s="404"/>
      <c r="BH135" s="404"/>
      <c r="BI135" s="404"/>
      <c r="BJ135" s="404"/>
      <c r="BK135" s="404"/>
      <c r="BL135" s="404"/>
      <c r="BM135" s="404"/>
      <c r="BN135" s="404"/>
      <c r="BO135" s="404"/>
      <c r="BP135" s="404"/>
      <c r="BQ135" s="404"/>
      <c r="BR135" s="404"/>
      <c r="BS135" s="404"/>
      <c r="BT135" s="404"/>
      <c r="BU135" s="404"/>
      <c r="BV135" s="405">
        <v>3000</v>
      </c>
      <c r="BW135" s="405"/>
      <c r="BX135" s="405"/>
      <c r="BY135" s="405"/>
      <c r="BZ135" s="405"/>
      <c r="CA135" s="405"/>
      <c r="CB135" s="405"/>
      <c r="CC135" s="405"/>
      <c r="CD135" s="405"/>
      <c r="CE135" s="405"/>
      <c r="CF135" s="405"/>
      <c r="CG135" s="405"/>
      <c r="CH135" s="405"/>
      <c r="CI135" s="405"/>
      <c r="CJ135" s="405"/>
      <c r="CK135" s="405"/>
      <c r="CL135" s="405">
        <f>AP135*BF135*BV135</f>
        <v>36000</v>
      </c>
      <c r="CM135" s="405"/>
      <c r="CN135" s="405"/>
      <c r="CO135" s="405"/>
      <c r="CP135" s="405"/>
      <c r="CQ135" s="405"/>
      <c r="CR135" s="405"/>
      <c r="CS135" s="405"/>
      <c r="CT135" s="405"/>
      <c r="CU135" s="405"/>
      <c r="CV135" s="405"/>
      <c r="CW135" s="405"/>
      <c r="CX135" s="405"/>
      <c r="CY135" s="405"/>
      <c r="CZ135" s="405"/>
      <c r="DA135" s="405"/>
    </row>
    <row r="136" spans="1:105" s="128" customFormat="1" ht="15" customHeight="1">
      <c r="A136" s="402"/>
      <c r="B136" s="402"/>
      <c r="C136" s="402"/>
      <c r="D136" s="402"/>
      <c r="E136" s="402"/>
      <c r="F136" s="402"/>
      <c r="G136" s="402"/>
      <c r="H136" s="517" t="s">
        <v>243</v>
      </c>
      <c r="I136" s="518"/>
      <c r="J136" s="518"/>
      <c r="K136" s="518"/>
      <c r="L136" s="518"/>
      <c r="M136" s="518"/>
      <c r="N136" s="518"/>
      <c r="O136" s="518"/>
      <c r="P136" s="518"/>
      <c r="Q136" s="518"/>
      <c r="R136" s="518"/>
      <c r="S136" s="518"/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9"/>
      <c r="AP136" s="404" t="s">
        <v>175</v>
      </c>
      <c r="AQ136" s="404"/>
      <c r="AR136" s="404"/>
      <c r="AS136" s="404"/>
      <c r="AT136" s="404"/>
      <c r="AU136" s="404"/>
      <c r="AV136" s="404"/>
      <c r="AW136" s="404"/>
      <c r="AX136" s="404"/>
      <c r="AY136" s="404"/>
      <c r="AZ136" s="404"/>
      <c r="BA136" s="404"/>
      <c r="BB136" s="404"/>
      <c r="BC136" s="404"/>
      <c r="BD136" s="404"/>
      <c r="BE136" s="404"/>
      <c r="BF136" s="404" t="s">
        <v>175</v>
      </c>
      <c r="BG136" s="404"/>
      <c r="BH136" s="404"/>
      <c r="BI136" s="404"/>
      <c r="BJ136" s="404"/>
      <c r="BK136" s="404"/>
      <c r="BL136" s="404"/>
      <c r="BM136" s="404"/>
      <c r="BN136" s="404"/>
      <c r="BO136" s="404"/>
      <c r="BP136" s="404"/>
      <c r="BQ136" s="404"/>
      <c r="BR136" s="404"/>
      <c r="BS136" s="404"/>
      <c r="BT136" s="404"/>
      <c r="BU136" s="404"/>
      <c r="BV136" s="404" t="s">
        <v>175</v>
      </c>
      <c r="BW136" s="404"/>
      <c r="BX136" s="404"/>
      <c r="BY136" s="404"/>
      <c r="BZ136" s="404"/>
      <c r="CA136" s="404"/>
      <c r="CB136" s="404"/>
      <c r="CC136" s="404"/>
      <c r="CD136" s="404"/>
      <c r="CE136" s="404"/>
      <c r="CF136" s="404"/>
      <c r="CG136" s="404"/>
      <c r="CH136" s="404"/>
      <c r="CI136" s="404"/>
      <c r="CJ136" s="404"/>
      <c r="CK136" s="404"/>
      <c r="CL136" s="448">
        <f>SUM(CL133:DA135)</f>
        <v>60500</v>
      </c>
      <c r="CM136" s="448"/>
      <c r="CN136" s="448"/>
      <c r="CO136" s="448"/>
      <c r="CP136" s="448"/>
      <c r="CQ136" s="448"/>
      <c r="CR136" s="448"/>
      <c r="CS136" s="448"/>
      <c r="CT136" s="448"/>
      <c r="CU136" s="448"/>
      <c r="CV136" s="448"/>
      <c r="CW136" s="448"/>
      <c r="CX136" s="448"/>
      <c r="CY136" s="448"/>
      <c r="CZ136" s="448"/>
      <c r="DA136" s="448"/>
    </row>
    <row r="137" ht="10.5" customHeight="1"/>
    <row r="138" spans="1:105" s="124" customFormat="1" ht="14.25">
      <c r="A138" s="454" t="s">
        <v>378</v>
      </c>
      <c r="B138" s="454"/>
      <c r="C138" s="454"/>
      <c r="D138" s="454"/>
      <c r="E138" s="454"/>
      <c r="F138" s="454"/>
      <c r="G138" s="454"/>
      <c r="H138" s="454"/>
      <c r="I138" s="454"/>
      <c r="J138" s="454"/>
      <c r="K138" s="454"/>
      <c r="L138" s="454"/>
      <c r="M138" s="454"/>
      <c r="N138" s="454"/>
      <c r="O138" s="454"/>
      <c r="P138" s="454"/>
      <c r="Q138" s="454"/>
      <c r="R138" s="454"/>
      <c r="S138" s="454"/>
      <c r="T138" s="454"/>
      <c r="U138" s="454"/>
      <c r="V138" s="454"/>
      <c r="W138" s="454"/>
      <c r="X138" s="454"/>
      <c r="Y138" s="454"/>
      <c r="Z138" s="454"/>
      <c r="AA138" s="454"/>
      <c r="AB138" s="454"/>
      <c r="AC138" s="454"/>
      <c r="AD138" s="454"/>
      <c r="AE138" s="454"/>
      <c r="AF138" s="454"/>
      <c r="AG138" s="454"/>
      <c r="AH138" s="454"/>
      <c r="AI138" s="454"/>
      <c r="AJ138" s="454"/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454"/>
      <c r="BC138" s="454"/>
      <c r="BD138" s="454"/>
      <c r="BE138" s="454"/>
      <c r="BF138" s="454"/>
      <c r="BG138" s="454"/>
      <c r="BH138" s="454"/>
      <c r="BI138" s="454"/>
      <c r="BJ138" s="454"/>
      <c r="BK138" s="454"/>
      <c r="BL138" s="454"/>
      <c r="BM138" s="454"/>
      <c r="BN138" s="454"/>
      <c r="BO138" s="454"/>
      <c r="BP138" s="454"/>
      <c r="BQ138" s="454"/>
      <c r="BR138" s="454"/>
      <c r="BS138" s="454"/>
      <c r="BT138" s="454"/>
      <c r="BU138" s="454"/>
      <c r="BV138" s="454"/>
      <c r="BW138" s="454"/>
      <c r="BX138" s="454"/>
      <c r="BY138" s="454"/>
      <c r="BZ138" s="454"/>
      <c r="CA138" s="454"/>
      <c r="CB138" s="454"/>
      <c r="CC138" s="454"/>
      <c r="CD138" s="454"/>
      <c r="CE138" s="454"/>
      <c r="CF138" s="454"/>
      <c r="CG138" s="454"/>
      <c r="CH138" s="454"/>
      <c r="CI138" s="454"/>
      <c r="CJ138" s="454"/>
      <c r="CK138" s="454"/>
      <c r="CL138" s="454"/>
      <c r="CM138" s="454"/>
      <c r="CN138" s="454"/>
      <c r="CO138" s="454"/>
      <c r="CP138" s="454"/>
      <c r="CQ138" s="454"/>
      <c r="CR138" s="454"/>
      <c r="CS138" s="454"/>
      <c r="CT138" s="454"/>
      <c r="CU138" s="454"/>
      <c r="CV138" s="454"/>
      <c r="CW138" s="454"/>
      <c r="CX138" s="454"/>
      <c r="CY138" s="454"/>
      <c r="CZ138" s="454"/>
      <c r="DA138" s="454"/>
    </row>
    <row r="139" ht="10.5" customHeight="1"/>
    <row r="140" spans="1:105" s="126" customFormat="1" ht="45" customHeight="1">
      <c r="A140" s="468" t="s">
        <v>64</v>
      </c>
      <c r="B140" s="469"/>
      <c r="C140" s="469"/>
      <c r="D140" s="469"/>
      <c r="E140" s="469"/>
      <c r="F140" s="469"/>
      <c r="G140" s="470"/>
      <c r="H140" s="468" t="s">
        <v>232</v>
      </c>
      <c r="I140" s="469"/>
      <c r="J140" s="469"/>
      <c r="K140" s="469"/>
      <c r="L140" s="469"/>
      <c r="M140" s="469"/>
      <c r="N140" s="469"/>
      <c r="O140" s="469"/>
      <c r="P140" s="469"/>
      <c r="Q140" s="469"/>
      <c r="R140" s="469"/>
      <c r="S140" s="469"/>
      <c r="T140" s="469"/>
      <c r="U140" s="469"/>
      <c r="V140" s="469"/>
      <c r="W140" s="469"/>
      <c r="X140" s="469"/>
      <c r="Y140" s="469"/>
      <c r="Z140" s="469"/>
      <c r="AA140" s="469"/>
      <c r="AB140" s="469"/>
      <c r="AC140" s="469"/>
      <c r="AD140" s="469"/>
      <c r="AE140" s="469"/>
      <c r="AF140" s="469"/>
      <c r="AG140" s="469"/>
      <c r="AH140" s="469"/>
      <c r="AI140" s="469"/>
      <c r="AJ140" s="469"/>
      <c r="AK140" s="469"/>
      <c r="AL140" s="469"/>
      <c r="AM140" s="469"/>
      <c r="AN140" s="469"/>
      <c r="AO140" s="469"/>
      <c r="AP140" s="469"/>
      <c r="AQ140" s="469"/>
      <c r="AR140" s="469"/>
      <c r="AS140" s="469"/>
      <c r="AT140" s="469"/>
      <c r="AU140" s="469"/>
      <c r="AV140" s="469"/>
      <c r="AW140" s="469"/>
      <c r="AX140" s="469"/>
      <c r="AY140" s="469"/>
      <c r="AZ140" s="469"/>
      <c r="BA140" s="469"/>
      <c r="BB140" s="469"/>
      <c r="BC140" s="470"/>
      <c r="BD140" s="468" t="s">
        <v>244</v>
      </c>
      <c r="BE140" s="469"/>
      <c r="BF140" s="469"/>
      <c r="BG140" s="469"/>
      <c r="BH140" s="469"/>
      <c r="BI140" s="469"/>
      <c r="BJ140" s="469"/>
      <c r="BK140" s="469"/>
      <c r="BL140" s="469"/>
      <c r="BM140" s="469"/>
      <c r="BN140" s="469"/>
      <c r="BO140" s="469"/>
      <c r="BP140" s="469"/>
      <c r="BQ140" s="469"/>
      <c r="BR140" s="469"/>
      <c r="BS140" s="470"/>
      <c r="BT140" s="468" t="s">
        <v>245</v>
      </c>
      <c r="BU140" s="469"/>
      <c r="BV140" s="469"/>
      <c r="BW140" s="469"/>
      <c r="BX140" s="469"/>
      <c r="BY140" s="469"/>
      <c r="BZ140" s="469"/>
      <c r="CA140" s="469"/>
      <c r="CB140" s="469"/>
      <c r="CC140" s="469"/>
      <c r="CD140" s="469"/>
      <c r="CE140" s="469"/>
      <c r="CF140" s="469"/>
      <c r="CG140" s="469"/>
      <c r="CH140" s="469"/>
      <c r="CI140" s="470"/>
      <c r="CJ140" s="468" t="s">
        <v>246</v>
      </c>
      <c r="CK140" s="469"/>
      <c r="CL140" s="469"/>
      <c r="CM140" s="469"/>
      <c r="CN140" s="469"/>
      <c r="CO140" s="469"/>
      <c r="CP140" s="469"/>
      <c r="CQ140" s="469"/>
      <c r="CR140" s="469"/>
      <c r="CS140" s="469"/>
      <c r="CT140" s="469"/>
      <c r="CU140" s="469"/>
      <c r="CV140" s="469"/>
      <c r="CW140" s="469"/>
      <c r="CX140" s="469"/>
      <c r="CY140" s="469"/>
      <c r="CZ140" s="469"/>
      <c r="DA140" s="470"/>
    </row>
    <row r="141" spans="1:105" s="127" customFormat="1" ht="12.75">
      <c r="A141" s="453">
        <v>1</v>
      </c>
      <c r="B141" s="453"/>
      <c r="C141" s="453"/>
      <c r="D141" s="453"/>
      <c r="E141" s="453"/>
      <c r="F141" s="453"/>
      <c r="G141" s="453"/>
      <c r="H141" s="453">
        <v>2</v>
      </c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  <c r="AB141" s="453"/>
      <c r="AC141" s="453"/>
      <c r="AD141" s="453"/>
      <c r="AE141" s="453"/>
      <c r="AF141" s="453"/>
      <c r="AG141" s="453"/>
      <c r="AH141" s="453"/>
      <c r="AI141" s="453"/>
      <c r="AJ141" s="453"/>
      <c r="AK141" s="453"/>
      <c r="AL141" s="453"/>
      <c r="AM141" s="453"/>
      <c r="AN141" s="453"/>
      <c r="AO141" s="453"/>
      <c r="AP141" s="453"/>
      <c r="AQ141" s="453"/>
      <c r="AR141" s="453"/>
      <c r="AS141" s="453"/>
      <c r="AT141" s="453"/>
      <c r="AU141" s="453"/>
      <c r="AV141" s="453"/>
      <c r="AW141" s="453"/>
      <c r="AX141" s="453"/>
      <c r="AY141" s="453"/>
      <c r="AZ141" s="453"/>
      <c r="BA141" s="453"/>
      <c r="BB141" s="453"/>
      <c r="BC141" s="453"/>
      <c r="BD141" s="453">
        <v>3</v>
      </c>
      <c r="BE141" s="453"/>
      <c r="BF141" s="453"/>
      <c r="BG141" s="453"/>
      <c r="BH141" s="453"/>
      <c r="BI141" s="453"/>
      <c r="BJ141" s="453"/>
      <c r="BK141" s="453"/>
      <c r="BL141" s="453"/>
      <c r="BM141" s="453"/>
      <c r="BN141" s="453"/>
      <c r="BO141" s="453"/>
      <c r="BP141" s="453"/>
      <c r="BQ141" s="453"/>
      <c r="BR141" s="453"/>
      <c r="BS141" s="453"/>
      <c r="BT141" s="453">
        <v>4</v>
      </c>
      <c r="BU141" s="453"/>
      <c r="BV141" s="453"/>
      <c r="BW141" s="453"/>
      <c r="BX141" s="453"/>
      <c r="BY141" s="453"/>
      <c r="BZ141" s="453"/>
      <c r="CA141" s="453"/>
      <c r="CB141" s="453"/>
      <c r="CC141" s="453"/>
      <c r="CD141" s="453"/>
      <c r="CE141" s="453"/>
      <c r="CF141" s="453"/>
      <c r="CG141" s="453"/>
      <c r="CH141" s="453"/>
      <c r="CI141" s="453"/>
      <c r="CJ141" s="453">
        <v>5</v>
      </c>
      <c r="CK141" s="453"/>
      <c r="CL141" s="453"/>
      <c r="CM141" s="453"/>
      <c r="CN141" s="453"/>
      <c r="CO141" s="453"/>
      <c r="CP141" s="453"/>
      <c r="CQ141" s="453"/>
      <c r="CR141" s="453"/>
      <c r="CS141" s="453"/>
      <c r="CT141" s="453"/>
      <c r="CU141" s="453"/>
      <c r="CV141" s="453"/>
      <c r="CW141" s="453"/>
      <c r="CX141" s="453"/>
      <c r="CY141" s="453"/>
      <c r="CZ141" s="453"/>
      <c r="DA141" s="453"/>
    </row>
    <row r="142" spans="1:105" s="128" customFormat="1" ht="15" customHeight="1">
      <c r="A142" s="402" t="s">
        <v>42</v>
      </c>
      <c r="B142" s="402"/>
      <c r="C142" s="402"/>
      <c r="D142" s="402"/>
      <c r="E142" s="402"/>
      <c r="F142" s="402"/>
      <c r="G142" s="402"/>
      <c r="H142" s="403" t="s">
        <v>377</v>
      </c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  <c r="AS142" s="403"/>
      <c r="AT142" s="403"/>
      <c r="AU142" s="403"/>
      <c r="AV142" s="403"/>
      <c r="AW142" s="403"/>
      <c r="AX142" s="403"/>
      <c r="AY142" s="403"/>
      <c r="AZ142" s="403"/>
      <c r="BA142" s="403"/>
      <c r="BB142" s="403"/>
      <c r="BC142" s="403"/>
      <c r="BD142" s="404"/>
      <c r="BE142" s="404"/>
      <c r="BF142" s="404"/>
      <c r="BG142" s="404"/>
      <c r="BH142" s="404"/>
      <c r="BI142" s="404"/>
      <c r="BJ142" s="404"/>
      <c r="BK142" s="404"/>
      <c r="BL142" s="404"/>
      <c r="BM142" s="404"/>
      <c r="BN142" s="404"/>
      <c r="BO142" s="404"/>
      <c r="BP142" s="404"/>
      <c r="BQ142" s="404"/>
      <c r="BR142" s="404"/>
      <c r="BS142" s="404"/>
      <c r="BT142" s="404"/>
      <c r="BU142" s="404"/>
      <c r="BV142" s="404"/>
      <c r="BW142" s="404"/>
      <c r="BX142" s="404"/>
      <c r="BY142" s="404"/>
      <c r="BZ142" s="404"/>
      <c r="CA142" s="404"/>
      <c r="CB142" s="404"/>
      <c r="CC142" s="404"/>
      <c r="CD142" s="404"/>
      <c r="CE142" s="404"/>
      <c r="CF142" s="404"/>
      <c r="CG142" s="404"/>
      <c r="CH142" s="404"/>
      <c r="CI142" s="404"/>
      <c r="CJ142" s="405">
        <v>1000</v>
      </c>
      <c r="CK142" s="405"/>
      <c r="CL142" s="405"/>
      <c r="CM142" s="405"/>
      <c r="CN142" s="405"/>
      <c r="CO142" s="405"/>
      <c r="CP142" s="405"/>
      <c r="CQ142" s="405"/>
      <c r="CR142" s="405"/>
      <c r="CS142" s="405"/>
      <c r="CT142" s="405"/>
      <c r="CU142" s="405"/>
      <c r="CV142" s="405"/>
      <c r="CW142" s="405"/>
      <c r="CX142" s="405"/>
      <c r="CY142" s="405"/>
      <c r="CZ142" s="405"/>
      <c r="DA142" s="405"/>
    </row>
    <row r="143" spans="1:105" s="128" customFormat="1" ht="15" customHeight="1">
      <c r="A143" s="402"/>
      <c r="B143" s="402"/>
      <c r="C143" s="402"/>
      <c r="D143" s="402"/>
      <c r="E143" s="402"/>
      <c r="F143" s="402"/>
      <c r="G143" s="402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  <c r="AS143" s="403"/>
      <c r="AT143" s="403"/>
      <c r="AU143" s="403"/>
      <c r="AV143" s="403"/>
      <c r="AW143" s="403"/>
      <c r="AX143" s="403"/>
      <c r="AY143" s="403"/>
      <c r="AZ143" s="403"/>
      <c r="BA143" s="403"/>
      <c r="BB143" s="403"/>
      <c r="BC143" s="403"/>
      <c r="BD143" s="404"/>
      <c r="BE143" s="404"/>
      <c r="BF143" s="404"/>
      <c r="BG143" s="404"/>
      <c r="BH143" s="404"/>
      <c r="BI143" s="404"/>
      <c r="BJ143" s="404"/>
      <c r="BK143" s="404"/>
      <c r="BL143" s="404"/>
      <c r="BM143" s="404"/>
      <c r="BN143" s="404"/>
      <c r="BO143" s="404"/>
      <c r="BP143" s="404"/>
      <c r="BQ143" s="404"/>
      <c r="BR143" s="404"/>
      <c r="BS143" s="404"/>
      <c r="BT143" s="404"/>
      <c r="BU143" s="404"/>
      <c r="BV143" s="404"/>
      <c r="BW143" s="404"/>
      <c r="BX143" s="404"/>
      <c r="BY143" s="404"/>
      <c r="BZ143" s="404"/>
      <c r="CA143" s="404"/>
      <c r="CB143" s="404"/>
      <c r="CC143" s="404"/>
      <c r="CD143" s="404"/>
      <c r="CE143" s="404"/>
      <c r="CF143" s="404"/>
      <c r="CG143" s="404"/>
      <c r="CH143" s="404"/>
      <c r="CI143" s="404"/>
      <c r="CJ143" s="405"/>
      <c r="CK143" s="405"/>
      <c r="CL143" s="405"/>
      <c r="CM143" s="405"/>
      <c r="CN143" s="405"/>
      <c r="CO143" s="405"/>
      <c r="CP143" s="405"/>
      <c r="CQ143" s="405"/>
      <c r="CR143" s="405"/>
      <c r="CS143" s="405"/>
      <c r="CT143" s="405"/>
      <c r="CU143" s="405"/>
      <c r="CV143" s="405"/>
      <c r="CW143" s="405"/>
      <c r="CX143" s="405"/>
      <c r="CY143" s="405"/>
      <c r="CZ143" s="405"/>
      <c r="DA143" s="405"/>
    </row>
    <row r="144" spans="1:105" s="128" customFormat="1" ht="15" customHeight="1">
      <c r="A144" s="402"/>
      <c r="B144" s="402"/>
      <c r="C144" s="402"/>
      <c r="D144" s="402"/>
      <c r="E144" s="402"/>
      <c r="F144" s="402"/>
      <c r="G144" s="402"/>
      <c r="H144" s="445" t="s">
        <v>192</v>
      </c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  <c r="AA144" s="445"/>
      <c r="AB144" s="445"/>
      <c r="AC144" s="445"/>
      <c r="AD144" s="445"/>
      <c r="AE144" s="445"/>
      <c r="AF144" s="445"/>
      <c r="AG144" s="445"/>
      <c r="AH144" s="445"/>
      <c r="AI144" s="445"/>
      <c r="AJ144" s="445"/>
      <c r="AK144" s="445"/>
      <c r="AL144" s="445"/>
      <c r="AM144" s="445"/>
      <c r="AN144" s="445"/>
      <c r="AO144" s="445"/>
      <c r="AP144" s="445"/>
      <c r="AQ144" s="445"/>
      <c r="AR144" s="445"/>
      <c r="AS144" s="445"/>
      <c r="AT144" s="445"/>
      <c r="AU144" s="445"/>
      <c r="AV144" s="445"/>
      <c r="AW144" s="445"/>
      <c r="AX144" s="445"/>
      <c r="AY144" s="445"/>
      <c r="AZ144" s="445"/>
      <c r="BA144" s="445"/>
      <c r="BB144" s="445"/>
      <c r="BC144" s="446"/>
      <c r="BD144" s="404"/>
      <c r="BE144" s="404"/>
      <c r="BF144" s="404"/>
      <c r="BG144" s="404"/>
      <c r="BH144" s="404"/>
      <c r="BI144" s="404"/>
      <c r="BJ144" s="404"/>
      <c r="BK144" s="404"/>
      <c r="BL144" s="404"/>
      <c r="BM144" s="404"/>
      <c r="BN144" s="404"/>
      <c r="BO144" s="404"/>
      <c r="BP144" s="404"/>
      <c r="BQ144" s="404"/>
      <c r="BR144" s="404"/>
      <c r="BS144" s="404"/>
      <c r="BT144" s="404"/>
      <c r="BU144" s="404"/>
      <c r="BV144" s="404"/>
      <c r="BW144" s="404"/>
      <c r="BX144" s="404"/>
      <c r="BY144" s="404"/>
      <c r="BZ144" s="404"/>
      <c r="CA144" s="404"/>
      <c r="CB144" s="404"/>
      <c r="CC144" s="404"/>
      <c r="CD144" s="404"/>
      <c r="CE144" s="404"/>
      <c r="CF144" s="404"/>
      <c r="CG144" s="404"/>
      <c r="CH144" s="404"/>
      <c r="CI144" s="404"/>
      <c r="CJ144" s="448">
        <f>CJ142</f>
        <v>1000</v>
      </c>
      <c r="CK144" s="448"/>
      <c r="CL144" s="448"/>
      <c r="CM144" s="448"/>
      <c r="CN144" s="448"/>
      <c r="CO144" s="448"/>
      <c r="CP144" s="448"/>
      <c r="CQ144" s="448"/>
      <c r="CR144" s="448"/>
      <c r="CS144" s="448"/>
      <c r="CT144" s="448"/>
      <c r="CU144" s="448"/>
      <c r="CV144" s="448"/>
      <c r="CW144" s="448"/>
      <c r="CX144" s="448"/>
      <c r="CY144" s="448"/>
      <c r="CZ144" s="448"/>
      <c r="DA144" s="448"/>
    </row>
    <row r="145" ht="10.5" customHeight="1"/>
    <row r="146" spans="1:105" s="124" customFormat="1" ht="14.25">
      <c r="A146" s="454" t="s">
        <v>319</v>
      </c>
      <c r="B146" s="45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54"/>
      <c r="N146" s="454"/>
      <c r="O146" s="454"/>
      <c r="P146" s="454"/>
      <c r="Q146" s="454"/>
      <c r="R146" s="454"/>
      <c r="S146" s="454"/>
      <c r="T146" s="454"/>
      <c r="U146" s="454"/>
      <c r="V146" s="454"/>
      <c r="W146" s="454"/>
      <c r="X146" s="454"/>
      <c r="Y146" s="454"/>
      <c r="Z146" s="454"/>
      <c r="AA146" s="454"/>
      <c r="AB146" s="454"/>
      <c r="AC146" s="454"/>
      <c r="AD146" s="454"/>
      <c r="AE146" s="454"/>
      <c r="AF146" s="454"/>
      <c r="AG146" s="454"/>
      <c r="AH146" s="454"/>
      <c r="AI146" s="454"/>
      <c r="AJ146" s="454"/>
      <c r="AK146" s="454"/>
      <c r="AL146" s="454"/>
      <c r="AM146" s="454"/>
      <c r="AN146" s="454"/>
      <c r="AO146" s="454"/>
      <c r="AP146" s="454"/>
      <c r="AQ146" s="454"/>
      <c r="AR146" s="454"/>
      <c r="AS146" s="454"/>
      <c r="AT146" s="454"/>
      <c r="AU146" s="454"/>
      <c r="AV146" s="454"/>
      <c r="AW146" s="454"/>
      <c r="AX146" s="454"/>
      <c r="AY146" s="454"/>
      <c r="AZ146" s="454"/>
      <c r="BA146" s="454"/>
      <c r="BB146" s="454"/>
      <c r="BC146" s="454"/>
      <c r="BD146" s="454"/>
      <c r="BE146" s="454"/>
      <c r="BF146" s="454"/>
      <c r="BG146" s="454"/>
      <c r="BH146" s="454"/>
      <c r="BI146" s="454"/>
      <c r="BJ146" s="454"/>
      <c r="BK146" s="454"/>
      <c r="BL146" s="454"/>
      <c r="BM146" s="454"/>
      <c r="BN146" s="454"/>
      <c r="BO146" s="454"/>
      <c r="BP146" s="454"/>
      <c r="BQ146" s="454"/>
      <c r="BR146" s="454"/>
      <c r="BS146" s="454"/>
      <c r="BT146" s="454"/>
      <c r="BU146" s="454"/>
      <c r="BV146" s="454"/>
      <c r="BW146" s="454"/>
      <c r="BX146" s="454"/>
      <c r="BY146" s="454"/>
      <c r="BZ146" s="454"/>
      <c r="CA146" s="454"/>
      <c r="CB146" s="454"/>
      <c r="CC146" s="454"/>
      <c r="CD146" s="454"/>
      <c r="CE146" s="454"/>
      <c r="CF146" s="454"/>
      <c r="CG146" s="454"/>
      <c r="CH146" s="454"/>
      <c r="CI146" s="454"/>
      <c r="CJ146" s="454"/>
      <c r="CK146" s="454"/>
      <c r="CL146" s="454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4"/>
      <c r="CW146" s="454"/>
      <c r="CX146" s="454"/>
      <c r="CY146" s="454"/>
      <c r="CZ146" s="454"/>
      <c r="DA146" s="454"/>
    </row>
    <row r="147" spans="1:105" s="124" customFormat="1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</row>
    <row r="148" spans="1:105" s="124" customFormat="1" ht="42" customHeight="1">
      <c r="A148" s="511" t="s">
        <v>64</v>
      </c>
      <c r="B148" s="512"/>
      <c r="C148" s="512"/>
      <c r="D148" s="512"/>
      <c r="E148" s="512"/>
      <c r="F148" s="512"/>
      <c r="G148" s="513"/>
      <c r="H148" s="511" t="s">
        <v>65</v>
      </c>
      <c r="I148" s="512"/>
      <c r="J148" s="512"/>
      <c r="K148" s="512"/>
      <c r="L148" s="512"/>
      <c r="M148" s="512"/>
      <c r="N148" s="512"/>
      <c r="O148" s="512"/>
      <c r="P148" s="512"/>
      <c r="Q148" s="512"/>
      <c r="R148" s="512"/>
      <c r="S148" s="512"/>
      <c r="T148" s="512"/>
      <c r="U148" s="512"/>
      <c r="V148" s="512"/>
      <c r="W148" s="512"/>
      <c r="X148" s="512"/>
      <c r="Y148" s="512"/>
      <c r="Z148" s="512"/>
      <c r="AA148" s="512"/>
      <c r="AB148" s="512"/>
      <c r="AC148" s="512"/>
      <c r="AD148" s="512"/>
      <c r="AE148" s="512"/>
      <c r="AF148" s="512"/>
      <c r="AG148" s="512"/>
      <c r="AH148" s="512"/>
      <c r="AI148" s="512"/>
      <c r="AJ148" s="512"/>
      <c r="AK148" s="512"/>
      <c r="AL148" s="512"/>
      <c r="AM148" s="512"/>
      <c r="AN148" s="512"/>
      <c r="AO148" s="513"/>
      <c r="AP148" s="511" t="s">
        <v>247</v>
      </c>
      <c r="AQ148" s="512"/>
      <c r="AR148" s="512"/>
      <c r="AS148" s="512"/>
      <c r="AT148" s="512"/>
      <c r="AU148" s="512"/>
      <c r="AV148" s="512"/>
      <c r="AW148" s="512"/>
      <c r="AX148" s="512"/>
      <c r="AY148" s="512"/>
      <c r="AZ148" s="512"/>
      <c r="BA148" s="512"/>
      <c r="BB148" s="512"/>
      <c r="BC148" s="512"/>
      <c r="BD148" s="512"/>
      <c r="BE148" s="513"/>
      <c r="BF148" s="511" t="s">
        <v>248</v>
      </c>
      <c r="BG148" s="512"/>
      <c r="BH148" s="512"/>
      <c r="BI148" s="512"/>
      <c r="BJ148" s="512"/>
      <c r="BK148" s="512"/>
      <c r="BL148" s="512"/>
      <c r="BM148" s="512"/>
      <c r="BN148" s="512"/>
      <c r="BO148" s="512"/>
      <c r="BP148" s="512"/>
      <c r="BQ148" s="512"/>
      <c r="BR148" s="512"/>
      <c r="BS148" s="512"/>
      <c r="BT148" s="512"/>
      <c r="BU148" s="513"/>
      <c r="BV148" s="511" t="s">
        <v>249</v>
      </c>
      <c r="BW148" s="512"/>
      <c r="BX148" s="512"/>
      <c r="BY148" s="512"/>
      <c r="BZ148" s="512"/>
      <c r="CA148" s="512"/>
      <c r="CB148" s="512"/>
      <c r="CC148" s="512"/>
      <c r="CD148" s="512"/>
      <c r="CE148" s="512"/>
      <c r="CF148" s="512"/>
      <c r="CG148" s="512"/>
      <c r="CH148" s="512"/>
      <c r="CI148" s="512"/>
      <c r="CJ148" s="512"/>
      <c r="CK148" s="513"/>
      <c r="CL148" s="511" t="s">
        <v>250</v>
      </c>
      <c r="CM148" s="512"/>
      <c r="CN148" s="512"/>
      <c r="CO148" s="512"/>
      <c r="CP148" s="512"/>
      <c r="CQ148" s="512"/>
      <c r="CR148" s="512"/>
      <c r="CS148" s="512"/>
      <c r="CT148" s="512"/>
      <c r="CU148" s="512"/>
      <c r="CV148" s="512"/>
      <c r="CW148" s="512"/>
      <c r="CX148" s="512"/>
      <c r="CY148" s="512"/>
      <c r="CZ148" s="512"/>
      <c r="DA148" s="513"/>
    </row>
    <row r="149" spans="1:105" s="124" customFormat="1" ht="14.25">
      <c r="A149" s="443">
        <v>1</v>
      </c>
      <c r="B149" s="443"/>
      <c r="C149" s="443"/>
      <c r="D149" s="443"/>
      <c r="E149" s="443"/>
      <c r="F149" s="443"/>
      <c r="G149" s="443"/>
      <c r="H149" s="443">
        <v>2</v>
      </c>
      <c r="I149" s="443"/>
      <c r="J149" s="443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3"/>
      <c r="AG149" s="443"/>
      <c r="AH149" s="443"/>
      <c r="AI149" s="443"/>
      <c r="AJ149" s="443"/>
      <c r="AK149" s="443"/>
      <c r="AL149" s="443"/>
      <c r="AM149" s="443"/>
      <c r="AN149" s="443"/>
      <c r="AO149" s="443"/>
      <c r="AP149" s="443">
        <v>4</v>
      </c>
      <c r="AQ149" s="443"/>
      <c r="AR149" s="443"/>
      <c r="AS149" s="443"/>
      <c r="AT149" s="443"/>
      <c r="AU149" s="443"/>
      <c r="AV149" s="443"/>
      <c r="AW149" s="443"/>
      <c r="AX149" s="443"/>
      <c r="AY149" s="443"/>
      <c r="AZ149" s="443"/>
      <c r="BA149" s="443"/>
      <c r="BB149" s="443"/>
      <c r="BC149" s="443"/>
      <c r="BD149" s="443"/>
      <c r="BE149" s="443"/>
      <c r="BF149" s="443">
        <v>5</v>
      </c>
      <c r="BG149" s="443"/>
      <c r="BH149" s="443"/>
      <c r="BI149" s="443"/>
      <c r="BJ149" s="443"/>
      <c r="BK149" s="443"/>
      <c r="BL149" s="443"/>
      <c r="BM149" s="443"/>
      <c r="BN149" s="443"/>
      <c r="BO149" s="443"/>
      <c r="BP149" s="443"/>
      <c r="BQ149" s="443"/>
      <c r="BR149" s="443"/>
      <c r="BS149" s="443"/>
      <c r="BT149" s="443"/>
      <c r="BU149" s="443"/>
      <c r="BV149" s="443">
        <v>6</v>
      </c>
      <c r="BW149" s="443"/>
      <c r="BX149" s="443"/>
      <c r="BY149" s="443"/>
      <c r="BZ149" s="443"/>
      <c r="CA149" s="443"/>
      <c r="CB149" s="443"/>
      <c r="CC149" s="443"/>
      <c r="CD149" s="443"/>
      <c r="CE149" s="443"/>
      <c r="CF149" s="443"/>
      <c r="CG149" s="443"/>
      <c r="CH149" s="443"/>
      <c r="CI149" s="443"/>
      <c r="CJ149" s="443"/>
      <c r="CK149" s="443"/>
      <c r="CL149" s="443">
        <v>6</v>
      </c>
      <c r="CM149" s="443"/>
      <c r="CN149" s="443"/>
      <c r="CO149" s="443"/>
      <c r="CP149" s="443"/>
      <c r="CQ149" s="443"/>
      <c r="CR149" s="443"/>
      <c r="CS149" s="443"/>
      <c r="CT149" s="443"/>
      <c r="CU149" s="443"/>
      <c r="CV149" s="443"/>
      <c r="CW149" s="443"/>
      <c r="CX149" s="443"/>
      <c r="CY149" s="443"/>
      <c r="CZ149" s="443"/>
      <c r="DA149" s="443"/>
    </row>
    <row r="150" spans="1:105" s="124" customFormat="1" ht="14.25">
      <c r="A150" s="444"/>
      <c r="B150" s="444"/>
      <c r="C150" s="444"/>
      <c r="D150" s="444"/>
      <c r="E150" s="444"/>
      <c r="F150" s="444"/>
      <c r="G150" s="444"/>
      <c r="H150" s="514" t="s">
        <v>192</v>
      </c>
      <c r="I150" s="514"/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  <c r="AA150" s="514"/>
      <c r="AB150" s="514"/>
      <c r="AC150" s="514"/>
      <c r="AD150" s="514"/>
      <c r="AE150" s="514"/>
      <c r="AF150" s="514"/>
      <c r="AG150" s="514"/>
      <c r="AH150" s="514"/>
      <c r="AI150" s="514"/>
      <c r="AJ150" s="514"/>
      <c r="AK150" s="514"/>
      <c r="AL150" s="514"/>
      <c r="AM150" s="514"/>
      <c r="AN150" s="514"/>
      <c r="AO150" s="514"/>
      <c r="AP150" s="447" t="s">
        <v>175</v>
      </c>
      <c r="AQ150" s="447"/>
      <c r="AR150" s="447"/>
      <c r="AS150" s="447"/>
      <c r="AT150" s="447"/>
      <c r="AU150" s="447"/>
      <c r="AV150" s="447"/>
      <c r="AW150" s="447"/>
      <c r="AX150" s="447"/>
      <c r="AY150" s="447"/>
      <c r="AZ150" s="447"/>
      <c r="BA150" s="447"/>
      <c r="BB150" s="447"/>
      <c r="BC150" s="447"/>
      <c r="BD150" s="447"/>
      <c r="BE150" s="447"/>
      <c r="BF150" s="447" t="s">
        <v>175</v>
      </c>
      <c r="BG150" s="447"/>
      <c r="BH150" s="447"/>
      <c r="BI150" s="447"/>
      <c r="BJ150" s="447"/>
      <c r="BK150" s="447"/>
      <c r="BL150" s="447"/>
      <c r="BM150" s="447"/>
      <c r="BN150" s="447"/>
      <c r="BO150" s="447"/>
      <c r="BP150" s="447"/>
      <c r="BQ150" s="447"/>
      <c r="BR150" s="447"/>
      <c r="BS150" s="447"/>
      <c r="BT150" s="447"/>
      <c r="BU150" s="447"/>
      <c r="BV150" s="447" t="s">
        <v>175</v>
      </c>
      <c r="BW150" s="447"/>
      <c r="BX150" s="447"/>
      <c r="BY150" s="447"/>
      <c r="BZ150" s="447"/>
      <c r="CA150" s="447"/>
      <c r="CB150" s="447"/>
      <c r="CC150" s="447"/>
      <c r="CD150" s="447"/>
      <c r="CE150" s="447"/>
      <c r="CF150" s="447"/>
      <c r="CG150" s="447"/>
      <c r="CH150" s="447"/>
      <c r="CI150" s="447"/>
      <c r="CJ150" s="447"/>
      <c r="CK150" s="447"/>
      <c r="CL150" s="448">
        <f>CL159+CL168</f>
        <v>5102001.000698008</v>
      </c>
      <c r="CM150" s="448"/>
      <c r="CN150" s="448"/>
      <c r="CO150" s="448"/>
      <c r="CP150" s="448"/>
      <c r="CQ150" s="448"/>
      <c r="CR150" s="448"/>
      <c r="CS150" s="448"/>
      <c r="CT150" s="448"/>
      <c r="CU150" s="448"/>
      <c r="CV150" s="448"/>
      <c r="CW150" s="448"/>
      <c r="CX150" s="448"/>
      <c r="CY150" s="448"/>
      <c r="CZ150" s="448"/>
      <c r="DA150" s="448"/>
    </row>
    <row r="151" spans="1:105" s="124" customFormat="1" ht="14.25">
      <c r="A151" s="135"/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</row>
    <row r="152" spans="1:105" s="124" customFormat="1" ht="28.5" customHeight="1">
      <c r="A152" s="458" t="s">
        <v>320</v>
      </c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458"/>
      <c r="R152" s="458"/>
      <c r="S152" s="458"/>
      <c r="T152" s="458"/>
      <c r="U152" s="458"/>
      <c r="V152" s="458"/>
      <c r="W152" s="458"/>
      <c r="X152" s="458"/>
      <c r="Y152" s="458"/>
      <c r="Z152" s="458"/>
      <c r="AA152" s="458"/>
      <c r="AB152" s="458"/>
      <c r="AC152" s="458"/>
      <c r="AD152" s="458"/>
      <c r="AE152" s="458"/>
      <c r="AF152" s="458"/>
      <c r="AG152" s="458"/>
      <c r="AH152" s="458"/>
      <c r="AI152" s="458"/>
      <c r="AJ152" s="458"/>
      <c r="AK152" s="458"/>
      <c r="AL152" s="458"/>
      <c r="AM152" s="458"/>
      <c r="AN152" s="458"/>
      <c r="AO152" s="458"/>
      <c r="AP152" s="458"/>
      <c r="AQ152" s="458"/>
      <c r="AR152" s="458"/>
      <c r="AS152" s="458"/>
      <c r="AT152" s="458"/>
      <c r="AU152" s="458"/>
      <c r="AV152" s="458"/>
      <c r="AW152" s="458"/>
      <c r="AX152" s="458"/>
      <c r="AY152" s="458"/>
      <c r="AZ152" s="458"/>
      <c r="BA152" s="458"/>
      <c r="BB152" s="458"/>
      <c r="BC152" s="458"/>
      <c r="BD152" s="458"/>
      <c r="BE152" s="458"/>
      <c r="BF152" s="458"/>
      <c r="BG152" s="458"/>
      <c r="BH152" s="458"/>
      <c r="BI152" s="458"/>
      <c r="BJ152" s="458"/>
      <c r="BK152" s="458"/>
      <c r="BL152" s="458"/>
      <c r="BM152" s="458"/>
      <c r="BN152" s="458"/>
      <c r="BO152" s="458"/>
      <c r="BP152" s="458"/>
      <c r="BQ152" s="458"/>
      <c r="BR152" s="458"/>
      <c r="BS152" s="458"/>
      <c r="BT152" s="458"/>
      <c r="BU152" s="458"/>
      <c r="BV152" s="458"/>
      <c r="BW152" s="458"/>
      <c r="BX152" s="458"/>
      <c r="BY152" s="458"/>
      <c r="BZ152" s="458"/>
      <c r="CA152" s="458"/>
      <c r="CB152" s="458"/>
      <c r="CC152" s="458"/>
      <c r="CD152" s="458"/>
      <c r="CE152" s="458"/>
      <c r="CF152" s="458"/>
      <c r="CG152" s="458"/>
      <c r="CH152" s="458"/>
      <c r="CI152" s="458"/>
      <c r="CJ152" s="458"/>
      <c r="CK152" s="458"/>
      <c r="CL152" s="458"/>
      <c r="CM152" s="458"/>
      <c r="CN152" s="458"/>
      <c r="CO152" s="458"/>
      <c r="CP152" s="458"/>
      <c r="CQ152" s="458"/>
      <c r="CR152" s="458"/>
      <c r="CS152" s="458"/>
      <c r="CT152" s="458"/>
      <c r="CU152" s="458"/>
      <c r="CV152" s="458"/>
      <c r="CW152" s="458"/>
      <c r="CX152" s="458"/>
      <c r="CY152" s="458"/>
      <c r="CZ152" s="458"/>
      <c r="DA152" s="458"/>
    </row>
    <row r="153" spans="1:105" s="124" customFormat="1" ht="14.25">
      <c r="A153" s="135"/>
      <c r="B153" s="135"/>
      <c r="C153" s="135"/>
      <c r="D153" s="135"/>
      <c r="E153" s="135"/>
      <c r="F153" s="135"/>
      <c r="G153" s="135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</row>
    <row r="154" spans="1:105" s="124" customFormat="1" ht="14.25">
      <c r="A154" s="444" t="s">
        <v>42</v>
      </c>
      <c r="B154" s="444"/>
      <c r="C154" s="444"/>
      <c r="D154" s="444"/>
      <c r="E154" s="444"/>
      <c r="F154" s="444"/>
      <c r="G154" s="444"/>
      <c r="H154" s="403" t="s">
        <v>321</v>
      </c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03"/>
      <c r="X154" s="403"/>
      <c r="Y154" s="403"/>
      <c r="Z154" s="403"/>
      <c r="AA154" s="403"/>
      <c r="AB154" s="403"/>
      <c r="AC154" s="403"/>
      <c r="AD154" s="403"/>
      <c r="AE154" s="403"/>
      <c r="AF154" s="403"/>
      <c r="AG154" s="403"/>
      <c r="AH154" s="403"/>
      <c r="AI154" s="403"/>
      <c r="AJ154" s="403"/>
      <c r="AK154" s="403"/>
      <c r="AL154" s="403"/>
      <c r="AM154" s="403"/>
      <c r="AN154" s="403"/>
      <c r="AO154" s="403"/>
      <c r="AP154" s="465"/>
      <c r="AQ154" s="465"/>
      <c r="AR154" s="465"/>
      <c r="AS154" s="465"/>
      <c r="AT154" s="465"/>
      <c r="AU154" s="465"/>
      <c r="AV154" s="465"/>
      <c r="AW154" s="465"/>
      <c r="AX154" s="465"/>
      <c r="AY154" s="465"/>
      <c r="AZ154" s="465"/>
      <c r="BA154" s="465"/>
      <c r="BB154" s="465"/>
      <c r="BC154" s="465"/>
      <c r="BD154" s="465"/>
      <c r="BE154" s="465"/>
      <c r="BF154" s="404"/>
      <c r="BG154" s="404"/>
      <c r="BH154" s="404"/>
      <c r="BI154" s="404"/>
      <c r="BJ154" s="404"/>
      <c r="BK154" s="404"/>
      <c r="BL154" s="404"/>
      <c r="BM154" s="404"/>
      <c r="BN154" s="404"/>
      <c r="BO154" s="404"/>
      <c r="BP154" s="404"/>
      <c r="BQ154" s="404"/>
      <c r="BR154" s="404"/>
      <c r="BS154" s="404"/>
      <c r="BT154" s="404"/>
      <c r="BU154" s="404"/>
      <c r="BV154" s="404"/>
      <c r="BW154" s="404"/>
      <c r="BX154" s="404"/>
      <c r="BY154" s="404"/>
      <c r="BZ154" s="404"/>
      <c r="CA154" s="404"/>
      <c r="CB154" s="404"/>
      <c r="CC154" s="404"/>
      <c r="CD154" s="404"/>
      <c r="CE154" s="404"/>
      <c r="CF154" s="404"/>
      <c r="CG154" s="404"/>
      <c r="CH154" s="404"/>
      <c r="CI154" s="404"/>
      <c r="CJ154" s="404"/>
      <c r="CK154" s="404"/>
      <c r="CL154" s="404">
        <f>AP154*BF154*BV154</f>
        <v>0</v>
      </c>
      <c r="CM154" s="404"/>
      <c r="CN154" s="404"/>
      <c r="CO154" s="404"/>
      <c r="CP154" s="404"/>
      <c r="CQ154" s="404"/>
      <c r="CR154" s="404"/>
      <c r="CS154" s="404"/>
      <c r="CT154" s="404"/>
      <c r="CU154" s="404"/>
      <c r="CV154" s="404"/>
      <c r="CW154" s="404"/>
      <c r="CX154" s="404"/>
      <c r="CY154" s="404"/>
      <c r="CZ154" s="404"/>
      <c r="DA154" s="404"/>
    </row>
    <row r="155" spans="1:105" s="124" customFormat="1" ht="14.25">
      <c r="A155" s="444" t="s">
        <v>214</v>
      </c>
      <c r="B155" s="444"/>
      <c r="C155" s="444"/>
      <c r="D155" s="444"/>
      <c r="E155" s="444"/>
      <c r="F155" s="444"/>
      <c r="G155" s="444"/>
      <c r="H155" s="403" t="s">
        <v>322</v>
      </c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403"/>
      <c r="X155" s="403"/>
      <c r="Y155" s="403"/>
      <c r="Z155" s="403"/>
      <c r="AA155" s="403"/>
      <c r="AB155" s="403"/>
      <c r="AC155" s="403"/>
      <c r="AD155" s="403"/>
      <c r="AE155" s="403"/>
      <c r="AF155" s="403"/>
      <c r="AG155" s="403"/>
      <c r="AH155" s="403"/>
      <c r="AI155" s="403"/>
      <c r="AJ155" s="403"/>
      <c r="AK155" s="403"/>
      <c r="AL155" s="403"/>
      <c r="AM155" s="403"/>
      <c r="AN155" s="403"/>
      <c r="AO155" s="403"/>
      <c r="AP155" s="465"/>
      <c r="AQ155" s="465"/>
      <c r="AR155" s="465"/>
      <c r="AS155" s="465"/>
      <c r="AT155" s="465"/>
      <c r="AU155" s="465"/>
      <c r="AV155" s="465"/>
      <c r="AW155" s="465"/>
      <c r="AX155" s="465"/>
      <c r="AY155" s="465"/>
      <c r="AZ155" s="465"/>
      <c r="BA155" s="465"/>
      <c r="BB155" s="465"/>
      <c r="BC155" s="465"/>
      <c r="BD155" s="465"/>
      <c r="BE155" s="465"/>
      <c r="BF155" s="404"/>
      <c r="BG155" s="404"/>
      <c r="BH155" s="404"/>
      <c r="BI155" s="404"/>
      <c r="BJ155" s="404"/>
      <c r="BK155" s="404"/>
      <c r="BL155" s="404"/>
      <c r="BM155" s="404"/>
      <c r="BN155" s="404"/>
      <c r="BO155" s="404"/>
      <c r="BP155" s="404"/>
      <c r="BQ155" s="404"/>
      <c r="BR155" s="404"/>
      <c r="BS155" s="404"/>
      <c r="BT155" s="404"/>
      <c r="BU155" s="404"/>
      <c r="BV155" s="404"/>
      <c r="BW155" s="404"/>
      <c r="BX155" s="404"/>
      <c r="BY155" s="404"/>
      <c r="BZ155" s="404"/>
      <c r="CA155" s="404"/>
      <c r="CB155" s="404"/>
      <c r="CC155" s="404"/>
      <c r="CD155" s="404"/>
      <c r="CE155" s="404"/>
      <c r="CF155" s="404"/>
      <c r="CG155" s="404"/>
      <c r="CH155" s="404"/>
      <c r="CI155" s="404"/>
      <c r="CJ155" s="404"/>
      <c r="CK155" s="404"/>
      <c r="CL155" s="404">
        <f>AP155*BF155*BV155</f>
        <v>0</v>
      </c>
      <c r="CM155" s="404"/>
      <c r="CN155" s="404"/>
      <c r="CO155" s="404"/>
      <c r="CP155" s="404"/>
      <c r="CQ155" s="404"/>
      <c r="CR155" s="404"/>
      <c r="CS155" s="404"/>
      <c r="CT155" s="404"/>
      <c r="CU155" s="404"/>
      <c r="CV155" s="404"/>
      <c r="CW155" s="404"/>
      <c r="CX155" s="404"/>
      <c r="CY155" s="404"/>
      <c r="CZ155" s="404"/>
      <c r="DA155" s="404"/>
    </row>
    <row r="156" spans="1:105" s="124" customFormat="1" ht="14.25">
      <c r="A156" s="444" t="s">
        <v>225</v>
      </c>
      <c r="B156" s="444"/>
      <c r="C156" s="444"/>
      <c r="D156" s="444"/>
      <c r="E156" s="444"/>
      <c r="F156" s="444"/>
      <c r="G156" s="444"/>
      <c r="H156" s="403" t="s">
        <v>323</v>
      </c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403"/>
      <c r="AF156" s="403"/>
      <c r="AG156" s="403"/>
      <c r="AH156" s="403"/>
      <c r="AI156" s="403"/>
      <c r="AJ156" s="403"/>
      <c r="AK156" s="403"/>
      <c r="AL156" s="403"/>
      <c r="AM156" s="403"/>
      <c r="AN156" s="403"/>
      <c r="AO156" s="403"/>
      <c r="AP156" s="465"/>
      <c r="AQ156" s="465"/>
      <c r="AR156" s="465"/>
      <c r="AS156" s="465"/>
      <c r="AT156" s="465"/>
      <c r="AU156" s="465"/>
      <c r="AV156" s="465"/>
      <c r="AW156" s="465"/>
      <c r="AX156" s="465"/>
      <c r="AY156" s="465"/>
      <c r="AZ156" s="465"/>
      <c r="BA156" s="465"/>
      <c r="BB156" s="465"/>
      <c r="BC156" s="465"/>
      <c r="BD156" s="465"/>
      <c r="BE156" s="465"/>
      <c r="BF156" s="404"/>
      <c r="BG156" s="404"/>
      <c r="BH156" s="404"/>
      <c r="BI156" s="404"/>
      <c r="BJ156" s="404"/>
      <c r="BK156" s="404"/>
      <c r="BL156" s="404"/>
      <c r="BM156" s="404"/>
      <c r="BN156" s="404"/>
      <c r="BO156" s="404"/>
      <c r="BP156" s="404"/>
      <c r="BQ156" s="404"/>
      <c r="BR156" s="404"/>
      <c r="BS156" s="404"/>
      <c r="BT156" s="404"/>
      <c r="BU156" s="404"/>
      <c r="BV156" s="404"/>
      <c r="BW156" s="404"/>
      <c r="BX156" s="404"/>
      <c r="BY156" s="404"/>
      <c r="BZ156" s="404"/>
      <c r="CA156" s="404"/>
      <c r="CB156" s="404"/>
      <c r="CC156" s="404"/>
      <c r="CD156" s="404"/>
      <c r="CE156" s="404"/>
      <c r="CF156" s="404"/>
      <c r="CG156" s="404"/>
      <c r="CH156" s="404"/>
      <c r="CI156" s="404"/>
      <c r="CJ156" s="404"/>
      <c r="CK156" s="404"/>
      <c r="CL156" s="404">
        <f>AP156*BF156*BV156</f>
        <v>0</v>
      </c>
      <c r="CM156" s="404"/>
      <c r="CN156" s="404"/>
      <c r="CO156" s="404"/>
      <c r="CP156" s="404"/>
      <c r="CQ156" s="404"/>
      <c r="CR156" s="404"/>
      <c r="CS156" s="404"/>
      <c r="CT156" s="404"/>
      <c r="CU156" s="404"/>
      <c r="CV156" s="404"/>
      <c r="CW156" s="404"/>
      <c r="CX156" s="404"/>
      <c r="CY156" s="404"/>
      <c r="CZ156" s="404"/>
      <c r="DA156" s="404"/>
    </row>
    <row r="157" spans="1:105" s="124" customFormat="1" ht="14.25">
      <c r="A157" s="444" t="s">
        <v>278</v>
      </c>
      <c r="B157" s="444"/>
      <c r="C157" s="444"/>
      <c r="D157" s="444"/>
      <c r="E157" s="444"/>
      <c r="F157" s="444"/>
      <c r="G157" s="444"/>
      <c r="H157" s="403" t="s">
        <v>324</v>
      </c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  <c r="AA157" s="403"/>
      <c r="AB157" s="403"/>
      <c r="AC157" s="403"/>
      <c r="AD157" s="403"/>
      <c r="AE157" s="403"/>
      <c r="AF157" s="403"/>
      <c r="AG157" s="403"/>
      <c r="AH157" s="403"/>
      <c r="AI157" s="403"/>
      <c r="AJ157" s="403"/>
      <c r="AK157" s="403"/>
      <c r="AL157" s="403"/>
      <c r="AM157" s="403"/>
      <c r="AN157" s="403"/>
      <c r="AO157" s="403"/>
      <c r="AP157" s="465"/>
      <c r="AQ157" s="465"/>
      <c r="AR157" s="465"/>
      <c r="AS157" s="465"/>
      <c r="AT157" s="465"/>
      <c r="AU157" s="465"/>
      <c r="AV157" s="465"/>
      <c r="AW157" s="465"/>
      <c r="AX157" s="465"/>
      <c r="AY157" s="465"/>
      <c r="AZ157" s="465"/>
      <c r="BA157" s="465"/>
      <c r="BB157" s="465"/>
      <c r="BC157" s="465"/>
      <c r="BD157" s="465"/>
      <c r="BE157" s="465"/>
      <c r="BF157" s="404"/>
      <c r="BG157" s="404"/>
      <c r="BH157" s="404"/>
      <c r="BI157" s="404"/>
      <c r="BJ157" s="404"/>
      <c r="BK157" s="404"/>
      <c r="BL157" s="404"/>
      <c r="BM157" s="404"/>
      <c r="BN157" s="404"/>
      <c r="BO157" s="404"/>
      <c r="BP157" s="404"/>
      <c r="BQ157" s="404"/>
      <c r="BR157" s="404"/>
      <c r="BS157" s="404"/>
      <c r="BT157" s="404"/>
      <c r="BU157" s="404"/>
      <c r="BV157" s="404"/>
      <c r="BW157" s="404"/>
      <c r="BX157" s="404"/>
      <c r="BY157" s="404"/>
      <c r="BZ157" s="404"/>
      <c r="CA157" s="404"/>
      <c r="CB157" s="404"/>
      <c r="CC157" s="404"/>
      <c r="CD157" s="404"/>
      <c r="CE157" s="404"/>
      <c r="CF157" s="404"/>
      <c r="CG157" s="404"/>
      <c r="CH157" s="404"/>
      <c r="CI157" s="404"/>
      <c r="CJ157" s="404"/>
      <c r="CK157" s="404"/>
      <c r="CL157" s="404">
        <f>AP157*BF157*BV157</f>
        <v>0</v>
      </c>
      <c r="CM157" s="404"/>
      <c r="CN157" s="404"/>
      <c r="CO157" s="404"/>
      <c r="CP157" s="404"/>
      <c r="CQ157" s="404"/>
      <c r="CR157" s="404"/>
      <c r="CS157" s="404"/>
      <c r="CT157" s="404"/>
      <c r="CU157" s="404"/>
      <c r="CV157" s="404"/>
      <c r="CW157" s="404"/>
      <c r="CX157" s="404"/>
      <c r="CY157" s="404"/>
      <c r="CZ157" s="404"/>
      <c r="DA157" s="404"/>
    </row>
    <row r="158" spans="1:105" s="124" customFormat="1" ht="14.25">
      <c r="A158" s="444" t="s">
        <v>279</v>
      </c>
      <c r="B158" s="444"/>
      <c r="C158" s="444"/>
      <c r="D158" s="444"/>
      <c r="E158" s="444"/>
      <c r="F158" s="444"/>
      <c r="G158" s="444"/>
      <c r="H158" s="403" t="s">
        <v>325</v>
      </c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403"/>
      <c r="X158" s="403"/>
      <c r="Y158" s="403"/>
      <c r="Z158" s="403"/>
      <c r="AA158" s="403"/>
      <c r="AB158" s="403"/>
      <c r="AC158" s="403"/>
      <c r="AD158" s="403"/>
      <c r="AE158" s="403"/>
      <c r="AF158" s="403"/>
      <c r="AG158" s="403"/>
      <c r="AH158" s="403"/>
      <c r="AI158" s="403"/>
      <c r="AJ158" s="403"/>
      <c r="AK158" s="403"/>
      <c r="AL158" s="403"/>
      <c r="AM158" s="403"/>
      <c r="AN158" s="403"/>
      <c r="AO158" s="403"/>
      <c r="AP158" s="465"/>
      <c r="AQ158" s="465"/>
      <c r="AR158" s="465"/>
      <c r="AS158" s="465"/>
      <c r="AT158" s="465"/>
      <c r="AU158" s="465"/>
      <c r="AV158" s="465"/>
      <c r="AW158" s="465"/>
      <c r="AX158" s="465"/>
      <c r="AY158" s="465"/>
      <c r="AZ158" s="465"/>
      <c r="BA158" s="465"/>
      <c r="BB158" s="465"/>
      <c r="BC158" s="465"/>
      <c r="BD158" s="465"/>
      <c r="BE158" s="465"/>
      <c r="BF158" s="404"/>
      <c r="BG158" s="404"/>
      <c r="BH158" s="404"/>
      <c r="BI158" s="404"/>
      <c r="BJ158" s="404"/>
      <c r="BK158" s="404"/>
      <c r="BL158" s="404"/>
      <c r="BM158" s="404"/>
      <c r="BN158" s="404"/>
      <c r="BO158" s="404"/>
      <c r="BP158" s="404"/>
      <c r="BQ158" s="404"/>
      <c r="BR158" s="404"/>
      <c r="BS158" s="404"/>
      <c r="BT158" s="404"/>
      <c r="BU158" s="404"/>
      <c r="BV158" s="404"/>
      <c r="BW158" s="404"/>
      <c r="BX158" s="404"/>
      <c r="BY158" s="404"/>
      <c r="BZ158" s="404"/>
      <c r="CA158" s="404"/>
      <c r="CB158" s="404"/>
      <c r="CC158" s="404"/>
      <c r="CD158" s="404"/>
      <c r="CE158" s="404"/>
      <c r="CF158" s="404"/>
      <c r="CG158" s="404"/>
      <c r="CH158" s="404"/>
      <c r="CI158" s="404"/>
      <c r="CJ158" s="404"/>
      <c r="CK158" s="404"/>
      <c r="CL158" s="404">
        <f>AP158*BF158*BV158</f>
        <v>0</v>
      </c>
      <c r="CM158" s="404"/>
      <c r="CN158" s="404"/>
      <c r="CO158" s="404"/>
      <c r="CP158" s="404"/>
      <c r="CQ158" s="404"/>
      <c r="CR158" s="404"/>
      <c r="CS158" s="404"/>
      <c r="CT158" s="404"/>
      <c r="CU158" s="404"/>
      <c r="CV158" s="404"/>
      <c r="CW158" s="404"/>
      <c r="CX158" s="404"/>
      <c r="CY158" s="404"/>
      <c r="CZ158" s="404"/>
      <c r="DA158" s="404"/>
    </row>
    <row r="159" spans="1:105" s="124" customFormat="1" ht="14.25">
      <c r="A159" s="402"/>
      <c r="B159" s="402"/>
      <c r="C159" s="402"/>
      <c r="D159" s="402"/>
      <c r="E159" s="402"/>
      <c r="F159" s="402"/>
      <c r="G159" s="402"/>
      <c r="H159" s="459" t="s">
        <v>192</v>
      </c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0"/>
      <c r="AK159" s="460"/>
      <c r="AL159" s="460"/>
      <c r="AM159" s="460"/>
      <c r="AN159" s="460"/>
      <c r="AO159" s="461"/>
      <c r="AP159" s="404" t="s">
        <v>175</v>
      </c>
      <c r="AQ159" s="404"/>
      <c r="AR159" s="404"/>
      <c r="AS159" s="404"/>
      <c r="AT159" s="404"/>
      <c r="AU159" s="404"/>
      <c r="AV159" s="404"/>
      <c r="AW159" s="404"/>
      <c r="AX159" s="404"/>
      <c r="AY159" s="404"/>
      <c r="AZ159" s="404"/>
      <c r="BA159" s="404"/>
      <c r="BB159" s="404"/>
      <c r="BC159" s="404"/>
      <c r="BD159" s="404"/>
      <c r="BE159" s="404"/>
      <c r="BF159" s="462" t="s">
        <v>175</v>
      </c>
      <c r="BG159" s="463"/>
      <c r="BH159" s="463"/>
      <c r="BI159" s="463"/>
      <c r="BJ159" s="463"/>
      <c r="BK159" s="463"/>
      <c r="BL159" s="463"/>
      <c r="BM159" s="463"/>
      <c r="BN159" s="463"/>
      <c r="BO159" s="463"/>
      <c r="BP159" s="463"/>
      <c r="BQ159" s="463"/>
      <c r="BR159" s="463"/>
      <c r="BS159" s="463"/>
      <c r="BT159" s="463"/>
      <c r="BU159" s="464"/>
      <c r="BV159" s="462" t="s">
        <v>175</v>
      </c>
      <c r="BW159" s="463"/>
      <c r="BX159" s="463"/>
      <c r="BY159" s="463"/>
      <c r="BZ159" s="463"/>
      <c r="CA159" s="463"/>
      <c r="CB159" s="463"/>
      <c r="CC159" s="463"/>
      <c r="CD159" s="463"/>
      <c r="CE159" s="463"/>
      <c r="CF159" s="463"/>
      <c r="CG159" s="463"/>
      <c r="CH159" s="463"/>
      <c r="CI159" s="463"/>
      <c r="CJ159" s="463"/>
      <c r="CK159" s="464"/>
      <c r="CL159" s="462">
        <f>CL158+CL157+CL156+CL155+CL154</f>
        <v>0</v>
      </c>
      <c r="CM159" s="463"/>
      <c r="CN159" s="463"/>
      <c r="CO159" s="463"/>
      <c r="CP159" s="463"/>
      <c r="CQ159" s="463"/>
      <c r="CR159" s="463"/>
      <c r="CS159" s="463"/>
      <c r="CT159" s="463"/>
      <c r="CU159" s="463"/>
      <c r="CV159" s="463"/>
      <c r="CW159" s="463"/>
      <c r="CX159" s="463"/>
      <c r="CY159" s="463"/>
      <c r="CZ159" s="463"/>
      <c r="DA159" s="464"/>
    </row>
    <row r="160" spans="1:105" s="124" customFormat="1" ht="14.25">
      <c r="A160" s="135"/>
      <c r="B160" s="135"/>
      <c r="C160" s="135"/>
      <c r="D160" s="135"/>
      <c r="E160" s="135"/>
      <c r="F160" s="135"/>
      <c r="G160" s="135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</row>
    <row r="161" spans="1:105" s="124" customFormat="1" ht="29.25" customHeight="1">
      <c r="A161" s="458" t="s">
        <v>326</v>
      </c>
      <c r="B161" s="458"/>
      <c r="C161" s="458"/>
      <c r="D161" s="458"/>
      <c r="E161" s="458"/>
      <c r="F161" s="458"/>
      <c r="G161" s="458"/>
      <c r="H161" s="458"/>
      <c r="I161" s="458"/>
      <c r="J161" s="458"/>
      <c r="K161" s="458"/>
      <c r="L161" s="458"/>
      <c r="M161" s="458"/>
      <c r="N161" s="458"/>
      <c r="O161" s="458"/>
      <c r="P161" s="458"/>
      <c r="Q161" s="458"/>
      <c r="R161" s="458"/>
      <c r="S161" s="458"/>
      <c r="T161" s="458"/>
      <c r="U161" s="458"/>
      <c r="V161" s="458"/>
      <c r="W161" s="458"/>
      <c r="X161" s="458"/>
      <c r="Y161" s="458"/>
      <c r="Z161" s="458"/>
      <c r="AA161" s="458"/>
      <c r="AB161" s="458"/>
      <c r="AC161" s="458"/>
      <c r="AD161" s="458"/>
      <c r="AE161" s="458"/>
      <c r="AF161" s="458"/>
      <c r="AG161" s="458"/>
      <c r="AH161" s="458"/>
      <c r="AI161" s="458"/>
      <c r="AJ161" s="458"/>
      <c r="AK161" s="458"/>
      <c r="AL161" s="458"/>
      <c r="AM161" s="458"/>
      <c r="AN161" s="458"/>
      <c r="AO161" s="458"/>
      <c r="AP161" s="458"/>
      <c r="AQ161" s="458"/>
      <c r="AR161" s="458"/>
      <c r="AS161" s="458"/>
      <c r="AT161" s="458"/>
      <c r="AU161" s="458"/>
      <c r="AV161" s="458"/>
      <c r="AW161" s="458"/>
      <c r="AX161" s="458"/>
      <c r="AY161" s="458"/>
      <c r="AZ161" s="458"/>
      <c r="BA161" s="458"/>
      <c r="BB161" s="458"/>
      <c r="BC161" s="458"/>
      <c r="BD161" s="458"/>
      <c r="BE161" s="458"/>
      <c r="BF161" s="458"/>
      <c r="BG161" s="458"/>
      <c r="BH161" s="458"/>
      <c r="BI161" s="458"/>
      <c r="BJ161" s="458"/>
      <c r="BK161" s="458"/>
      <c r="BL161" s="458"/>
      <c r="BM161" s="458"/>
      <c r="BN161" s="458"/>
      <c r="BO161" s="458"/>
      <c r="BP161" s="458"/>
      <c r="BQ161" s="458"/>
      <c r="BR161" s="458"/>
      <c r="BS161" s="458"/>
      <c r="BT161" s="458"/>
      <c r="BU161" s="458"/>
      <c r="BV161" s="458"/>
      <c r="BW161" s="458"/>
      <c r="BX161" s="458"/>
      <c r="BY161" s="458"/>
      <c r="BZ161" s="458"/>
      <c r="CA161" s="458"/>
      <c r="CB161" s="458"/>
      <c r="CC161" s="458"/>
      <c r="CD161" s="458"/>
      <c r="CE161" s="458"/>
      <c r="CF161" s="458"/>
      <c r="CG161" s="458"/>
      <c r="CH161" s="458"/>
      <c r="CI161" s="458"/>
      <c r="CJ161" s="458"/>
      <c r="CK161" s="458"/>
      <c r="CL161" s="458"/>
      <c r="CM161" s="458"/>
      <c r="CN161" s="458"/>
      <c r="CO161" s="458"/>
      <c r="CP161" s="458"/>
      <c r="CQ161" s="458"/>
      <c r="CR161" s="458"/>
      <c r="CS161" s="458"/>
      <c r="CT161" s="458"/>
      <c r="CU161" s="458"/>
      <c r="CV161" s="458"/>
      <c r="CW161" s="458"/>
      <c r="CX161" s="458"/>
      <c r="CY161" s="458"/>
      <c r="CZ161" s="458"/>
      <c r="DA161" s="458"/>
    </row>
    <row r="162" spans="1:105" s="124" customFormat="1" ht="14.25">
      <c r="A162" s="135"/>
      <c r="B162" s="135"/>
      <c r="C162" s="135"/>
      <c r="D162" s="135"/>
      <c r="E162" s="135"/>
      <c r="F162" s="135"/>
      <c r="G162" s="135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</row>
    <row r="163" spans="1:105" s="124" customFormat="1" ht="14.25">
      <c r="A163" s="444" t="s">
        <v>42</v>
      </c>
      <c r="B163" s="444"/>
      <c r="C163" s="444"/>
      <c r="D163" s="444"/>
      <c r="E163" s="444"/>
      <c r="F163" s="444"/>
      <c r="G163" s="444"/>
      <c r="H163" s="403" t="s">
        <v>321</v>
      </c>
      <c r="I163" s="403"/>
      <c r="J163" s="403"/>
      <c r="K163" s="403"/>
      <c r="L163" s="403"/>
      <c r="M163" s="403"/>
      <c r="N163" s="403"/>
      <c r="O163" s="403"/>
      <c r="P163" s="403"/>
      <c r="Q163" s="403"/>
      <c r="R163" s="403"/>
      <c r="S163" s="403"/>
      <c r="T163" s="403"/>
      <c r="U163" s="403"/>
      <c r="V163" s="403"/>
      <c r="W163" s="403"/>
      <c r="X163" s="403"/>
      <c r="Y163" s="403"/>
      <c r="Z163" s="403"/>
      <c r="AA163" s="403"/>
      <c r="AB163" s="403"/>
      <c r="AC163" s="403"/>
      <c r="AD163" s="403"/>
      <c r="AE163" s="403"/>
      <c r="AF163" s="403"/>
      <c r="AG163" s="403"/>
      <c r="AH163" s="403"/>
      <c r="AI163" s="403"/>
      <c r="AJ163" s="403"/>
      <c r="AK163" s="403"/>
      <c r="AL163" s="403"/>
      <c r="AM163" s="403"/>
      <c r="AN163" s="403"/>
      <c r="AO163" s="403"/>
      <c r="AP163" s="405">
        <v>258300</v>
      </c>
      <c r="AQ163" s="405"/>
      <c r="AR163" s="405"/>
      <c r="AS163" s="405"/>
      <c r="AT163" s="405"/>
      <c r="AU163" s="405"/>
      <c r="AV163" s="405"/>
      <c r="AW163" s="405"/>
      <c r="AX163" s="405"/>
      <c r="AY163" s="405"/>
      <c r="AZ163" s="405"/>
      <c r="BA163" s="405"/>
      <c r="BB163" s="405"/>
      <c r="BC163" s="405"/>
      <c r="BD163" s="405"/>
      <c r="BE163" s="405"/>
      <c r="BF163" s="456">
        <v>7.38255032</v>
      </c>
      <c r="BG163" s="456"/>
      <c r="BH163" s="456"/>
      <c r="BI163" s="456"/>
      <c r="BJ163" s="456"/>
      <c r="BK163" s="456"/>
      <c r="BL163" s="456"/>
      <c r="BM163" s="456"/>
      <c r="BN163" s="456"/>
      <c r="BO163" s="456"/>
      <c r="BP163" s="456"/>
      <c r="BQ163" s="456"/>
      <c r="BR163" s="456"/>
      <c r="BS163" s="456"/>
      <c r="BT163" s="456"/>
      <c r="BU163" s="456"/>
      <c r="BV163" s="457">
        <v>1.043</v>
      </c>
      <c r="BW163" s="457"/>
      <c r="BX163" s="457"/>
      <c r="BY163" s="457"/>
      <c r="BZ163" s="457"/>
      <c r="CA163" s="457"/>
      <c r="CB163" s="457"/>
      <c r="CC163" s="457"/>
      <c r="CD163" s="457"/>
      <c r="CE163" s="457"/>
      <c r="CF163" s="457"/>
      <c r="CG163" s="457"/>
      <c r="CH163" s="457"/>
      <c r="CI163" s="457"/>
      <c r="CJ163" s="457"/>
      <c r="CK163" s="457"/>
      <c r="CL163" s="405">
        <f>AP163*BF163*BV163</f>
        <v>1988909.9958052079</v>
      </c>
      <c r="CM163" s="405"/>
      <c r="CN163" s="405"/>
      <c r="CO163" s="405"/>
      <c r="CP163" s="405"/>
      <c r="CQ163" s="405"/>
      <c r="CR163" s="405"/>
      <c r="CS163" s="405"/>
      <c r="CT163" s="405"/>
      <c r="CU163" s="405"/>
      <c r="CV163" s="405"/>
      <c r="CW163" s="405"/>
      <c r="CX163" s="405"/>
      <c r="CY163" s="405"/>
      <c r="CZ163" s="405"/>
      <c r="DA163" s="405"/>
    </row>
    <row r="164" spans="1:105" s="124" customFormat="1" ht="14.25">
      <c r="A164" s="444" t="s">
        <v>214</v>
      </c>
      <c r="B164" s="444"/>
      <c r="C164" s="444"/>
      <c r="D164" s="444"/>
      <c r="E164" s="444"/>
      <c r="F164" s="444"/>
      <c r="G164" s="444"/>
      <c r="H164" s="403" t="s">
        <v>322</v>
      </c>
      <c r="I164" s="403"/>
      <c r="J164" s="403"/>
      <c r="K164" s="403"/>
      <c r="L164" s="403"/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  <c r="AA164" s="403"/>
      <c r="AB164" s="403"/>
      <c r="AC164" s="403"/>
      <c r="AD164" s="403"/>
      <c r="AE164" s="403"/>
      <c r="AF164" s="403"/>
      <c r="AG164" s="403"/>
      <c r="AH164" s="403"/>
      <c r="AI164" s="403"/>
      <c r="AJ164" s="403"/>
      <c r="AK164" s="403"/>
      <c r="AL164" s="403"/>
      <c r="AM164" s="403"/>
      <c r="AN164" s="403"/>
      <c r="AO164" s="403"/>
      <c r="AP164" s="405">
        <f>AP175+AP224</f>
        <v>0</v>
      </c>
      <c r="AQ164" s="405"/>
      <c r="AR164" s="405"/>
      <c r="AS164" s="405"/>
      <c r="AT164" s="405"/>
      <c r="AU164" s="405"/>
      <c r="AV164" s="405"/>
      <c r="AW164" s="405"/>
      <c r="AX164" s="405"/>
      <c r="AY164" s="405"/>
      <c r="AZ164" s="405"/>
      <c r="BA164" s="405"/>
      <c r="BB164" s="405"/>
      <c r="BC164" s="405"/>
      <c r="BD164" s="405"/>
      <c r="BE164" s="405"/>
      <c r="BF164" s="456">
        <f>BF175+BF224</f>
        <v>0</v>
      </c>
      <c r="BG164" s="456"/>
      <c r="BH164" s="456"/>
      <c r="BI164" s="456"/>
      <c r="BJ164" s="456"/>
      <c r="BK164" s="456"/>
      <c r="BL164" s="456"/>
      <c r="BM164" s="456"/>
      <c r="BN164" s="456"/>
      <c r="BO164" s="456"/>
      <c r="BP164" s="456"/>
      <c r="BQ164" s="456"/>
      <c r="BR164" s="456"/>
      <c r="BS164" s="456"/>
      <c r="BT164" s="456"/>
      <c r="BU164" s="456"/>
      <c r="BV164" s="457">
        <v>0</v>
      </c>
      <c r="BW164" s="457"/>
      <c r="BX164" s="457"/>
      <c r="BY164" s="457"/>
      <c r="BZ164" s="457"/>
      <c r="CA164" s="457"/>
      <c r="CB164" s="457"/>
      <c r="CC164" s="457"/>
      <c r="CD164" s="457"/>
      <c r="CE164" s="457"/>
      <c r="CF164" s="457"/>
      <c r="CG164" s="457"/>
      <c r="CH164" s="457"/>
      <c r="CI164" s="457"/>
      <c r="CJ164" s="457"/>
      <c r="CK164" s="457"/>
      <c r="CL164" s="405">
        <f>AP164*BF164*BV164</f>
        <v>0</v>
      </c>
      <c r="CM164" s="405"/>
      <c r="CN164" s="405"/>
      <c r="CO164" s="405"/>
      <c r="CP164" s="405"/>
      <c r="CQ164" s="405"/>
      <c r="CR164" s="405"/>
      <c r="CS164" s="405"/>
      <c r="CT164" s="405"/>
      <c r="CU164" s="405"/>
      <c r="CV164" s="405"/>
      <c r="CW164" s="405"/>
      <c r="CX164" s="405"/>
      <c r="CY164" s="405"/>
      <c r="CZ164" s="405"/>
      <c r="DA164" s="405"/>
    </row>
    <row r="165" spans="1:105" s="124" customFormat="1" ht="14.25">
      <c r="A165" s="444" t="s">
        <v>225</v>
      </c>
      <c r="B165" s="444"/>
      <c r="C165" s="444"/>
      <c r="D165" s="444"/>
      <c r="E165" s="444"/>
      <c r="F165" s="444"/>
      <c r="G165" s="444"/>
      <c r="H165" s="403" t="s">
        <v>323</v>
      </c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403"/>
      <c r="X165" s="403"/>
      <c r="Y165" s="403"/>
      <c r="Z165" s="403"/>
      <c r="AA165" s="403"/>
      <c r="AB165" s="403"/>
      <c r="AC165" s="403"/>
      <c r="AD165" s="403"/>
      <c r="AE165" s="403"/>
      <c r="AF165" s="403"/>
      <c r="AG165" s="403"/>
      <c r="AH165" s="403"/>
      <c r="AI165" s="403"/>
      <c r="AJ165" s="403"/>
      <c r="AK165" s="403"/>
      <c r="AL165" s="403"/>
      <c r="AM165" s="403"/>
      <c r="AN165" s="403"/>
      <c r="AO165" s="403"/>
      <c r="AP165" s="405">
        <v>16416</v>
      </c>
      <c r="AQ165" s="405"/>
      <c r="AR165" s="405"/>
      <c r="AS165" s="405"/>
      <c r="AT165" s="405"/>
      <c r="AU165" s="405"/>
      <c r="AV165" s="405"/>
      <c r="AW165" s="405"/>
      <c r="AX165" s="405"/>
      <c r="AY165" s="405"/>
      <c r="AZ165" s="405"/>
      <c r="BA165" s="405"/>
      <c r="BB165" s="405"/>
      <c r="BC165" s="405"/>
      <c r="BD165" s="405"/>
      <c r="BE165" s="405"/>
      <c r="BF165" s="456">
        <v>145.8331</v>
      </c>
      <c r="BG165" s="456"/>
      <c r="BH165" s="456"/>
      <c r="BI165" s="456"/>
      <c r="BJ165" s="456"/>
      <c r="BK165" s="456"/>
      <c r="BL165" s="456"/>
      <c r="BM165" s="456"/>
      <c r="BN165" s="456"/>
      <c r="BO165" s="456"/>
      <c r="BP165" s="456"/>
      <c r="BQ165" s="456"/>
      <c r="BR165" s="456"/>
      <c r="BS165" s="456"/>
      <c r="BT165" s="456"/>
      <c r="BU165" s="456"/>
      <c r="BV165" s="457">
        <v>1.043</v>
      </c>
      <c r="BW165" s="457"/>
      <c r="BX165" s="457"/>
      <c r="BY165" s="457"/>
      <c r="BZ165" s="457"/>
      <c r="CA165" s="457"/>
      <c r="CB165" s="457"/>
      <c r="CC165" s="457"/>
      <c r="CD165" s="457"/>
      <c r="CE165" s="457"/>
      <c r="CF165" s="457"/>
      <c r="CG165" s="457"/>
      <c r="CH165" s="457"/>
      <c r="CI165" s="457"/>
      <c r="CJ165" s="457"/>
      <c r="CK165" s="457"/>
      <c r="CL165" s="405">
        <f>AP165*BF165*BV165</f>
        <v>2496938.0048928</v>
      </c>
      <c r="CM165" s="405"/>
      <c r="CN165" s="405"/>
      <c r="CO165" s="405"/>
      <c r="CP165" s="405"/>
      <c r="CQ165" s="405"/>
      <c r="CR165" s="405"/>
      <c r="CS165" s="405"/>
      <c r="CT165" s="405"/>
      <c r="CU165" s="405"/>
      <c r="CV165" s="405"/>
      <c r="CW165" s="405"/>
      <c r="CX165" s="405"/>
      <c r="CY165" s="405"/>
      <c r="CZ165" s="405"/>
      <c r="DA165" s="405"/>
    </row>
    <row r="166" spans="1:105" s="124" customFormat="1" ht="14.25">
      <c r="A166" s="444" t="s">
        <v>278</v>
      </c>
      <c r="B166" s="444"/>
      <c r="C166" s="444"/>
      <c r="D166" s="444"/>
      <c r="E166" s="444"/>
      <c r="F166" s="444"/>
      <c r="G166" s="444"/>
      <c r="H166" s="403" t="s">
        <v>324</v>
      </c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  <c r="S166" s="403"/>
      <c r="T166" s="403"/>
      <c r="U166" s="403"/>
      <c r="V166" s="403"/>
      <c r="W166" s="403"/>
      <c r="X166" s="403"/>
      <c r="Y166" s="403"/>
      <c r="Z166" s="403"/>
      <c r="AA166" s="403"/>
      <c r="AB166" s="403"/>
      <c r="AC166" s="403"/>
      <c r="AD166" s="403"/>
      <c r="AE166" s="403"/>
      <c r="AF166" s="403"/>
      <c r="AG166" s="403"/>
      <c r="AH166" s="403"/>
      <c r="AI166" s="403"/>
      <c r="AJ166" s="403"/>
      <c r="AK166" s="403"/>
      <c r="AL166" s="403"/>
      <c r="AM166" s="403"/>
      <c r="AN166" s="403"/>
      <c r="AO166" s="403"/>
      <c r="AP166" s="405">
        <v>86400</v>
      </c>
      <c r="AQ166" s="405"/>
      <c r="AR166" s="405"/>
      <c r="AS166" s="405"/>
      <c r="AT166" s="405"/>
      <c r="AU166" s="405"/>
      <c r="AV166" s="405"/>
      <c r="AW166" s="405"/>
      <c r="AX166" s="405"/>
      <c r="AY166" s="405"/>
      <c r="AZ166" s="405"/>
      <c r="BA166" s="405"/>
      <c r="BB166" s="405"/>
      <c r="BC166" s="405"/>
      <c r="BD166" s="405"/>
      <c r="BE166" s="405"/>
      <c r="BF166" s="456">
        <v>6.4867303</v>
      </c>
      <c r="BG166" s="456"/>
      <c r="BH166" s="456"/>
      <c r="BI166" s="456"/>
      <c r="BJ166" s="456"/>
      <c r="BK166" s="456"/>
      <c r="BL166" s="456"/>
      <c r="BM166" s="456"/>
      <c r="BN166" s="456"/>
      <c r="BO166" s="456"/>
      <c r="BP166" s="456"/>
      <c r="BQ166" s="456"/>
      <c r="BR166" s="456"/>
      <c r="BS166" s="456"/>
      <c r="BT166" s="456"/>
      <c r="BU166" s="456"/>
      <c r="BV166" s="457">
        <v>1.043</v>
      </c>
      <c r="BW166" s="457"/>
      <c r="BX166" s="457"/>
      <c r="BY166" s="457"/>
      <c r="BZ166" s="457"/>
      <c r="CA166" s="457"/>
      <c r="CB166" s="457"/>
      <c r="CC166" s="457"/>
      <c r="CD166" s="457"/>
      <c r="CE166" s="457"/>
      <c r="CF166" s="457"/>
      <c r="CG166" s="457"/>
      <c r="CH166" s="457"/>
      <c r="CI166" s="457"/>
      <c r="CJ166" s="457"/>
      <c r="CK166" s="457"/>
      <c r="CL166" s="405">
        <v>616153</v>
      </c>
      <c r="CM166" s="405"/>
      <c r="CN166" s="405"/>
      <c r="CO166" s="405"/>
      <c r="CP166" s="405"/>
      <c r="CQ166" s="405"/>
      <c r="CR166" s="405"/>
      <c r="CS166" s="405"/>
      <c r="CT166" s="405"/>
      <c r="CU166" s="405"/>
      <c r="CV166" s="405"/>
      <c r="CW166" s="405"/>
      <c r="CX166" s="405"/>
      <c r="CY166" s="405"/>
      <c r="CZ166" s="405"/>
      <c r="DA166" s="405"/>
    </row>
    <row r="167" spans="1:105" s="124" customFormat="1" ht="14.25">
      <c r="A167" s="444" t="s">
        <v>279</v>
      </c>
      <c r="B167" s="444"/>
      <c r="C167" s="444"/>
      <c r="D167" s="444"/>
      <c r="E167" s="444"/>
      <c r="F167" s="444"/>
      <c r="G167" s="444"/>
      <c r="H167" s="403" t="s">
        <v>325</v>
      </c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403"/>
      <c r="X167" s="403"/>
      <c r="Y167" s="403"/>
      <c r="Z167" s="403"/>
      <c r="AA167" s="403"/>
      <c r="AB167" s="403"/>
      <c r="AC167" s="403"/>
      <c r="AD167" s="403"/>
      <c r="AE167" s="403"/>
      <c r="AF167" s="403"/>
      <c r="AG167" s="403"/>
      <c r="AH167" s="403"/>
      <c r="AI167" s="403"/>
      <c r="AJ167" s="403"/>
      <c r="AK167" s="403"/>
      <c r="AL167" s="403"/>
      <c r="AM167" s="403"/>
      <c r="AN167" s="403"/>
      <c r="AO167" s="403"/>
      <c r="AP167" s="405"/>
      <c r="AQ167" s="405"/>
      <c r="AR167" s="405"/>
      <c r="AS167" s="405"/>
      <c r="AT167" s="405"/>
      <c r="AU167" s="405"/>
      <c r="AV167" s="405"/>
      <c r="AW167" s="405"/>
      <c r="AX167" s="405"/>
      <c r="AY167" s="405"/>
      <c r="AZ167" s="405"/>
      <c r="BA167" s="405"/>
      <c r="BB167" s="405"/>
      <c r="BC167" s="405"/>
      <c r="BD167" s="405"/>
      <c r="BE167" s="405"/>
      <c r="BF167" s="456"/>
      <c r="BG167" s="456"/>
      <c r="BH167" s="456"/>
      <c r="BI167" s="456"/>
      <c r="BJ167" s="456"/>
      <c r="BK167" s="456"/>
      <c r="BL167" s="456"/>
      <c r="BM167" s="456"/>
      <c r="BN167" s="456"/>
      <c r="BO167" s="456"/>
      <c r="BP167" s="456"/>
      <c r="BQ167" s="456"/>
      <c r="BR167" s="456"/>
      <c r="BS167" s="456"/>
      <c r="BT167" s="456"/>
      <c r="BU167" s="456"/>
      <c r="BV167" s="457"/>
      <c r="BW167" s="457"/>
      <c r="BX167" s="457"/>
      <c r="BY167" s="457"/>
      <c r="BZ167" s="457"/>
      <c r="CA167" s="457"/>
      <c r="CB167" s="457"/>
      <c r="CC167" s="457"/>
      <c r="CD167" s="457"/>
      <c r="CE167" s="457"/>
      <c r="CF167" s="457"/>
      <c r="CG167" s="457"/>
      <c r="CH167" s="457"/>
      <c r="CI167" s="457"/>
      <c r="CJ167" s="457"/>
      <c r="CK167" s="457"/>
      <c r="CL167" s="405">
        <f>AP167*BF167*BV167</f>
        <v>0</v>
      </c>
      <c r="CM167" s="405"/>
      <c r="CN167" s="405"/>
      <c r="CO167" s="405"/>
      <c r="CP167" s="405"/>
      <c r="CQ167" s="405"/>
      <c r="CR167" s="405"/>
      <c r="CS167" s="405"/>
      <c r="CT167" s="405"/>
      <c r="CU167" s="405"/>
      <c r="CV167" s="405"/>
      <c r="CW167" s="405"/>
      <c r="CX167" s="405"/>
      <c r="CY167" s="405"/>
      <c r="CZ167" s="405"/>
      <c r="DA167" s="405"/>
    </row>
    <row r="168" spans="1:105" s="124" customFormat="1" ht="14.25">
      <c r="A168" s="402"/>
      <c r="B168" s="402"/>
      <c r="C168" s="402"/>
      <c r="D168" s="402"/>
      <c r="E168" s="402"/>
      <c r="F168" s="402"/>
      <c r="G168" s="402"/>
      <c r="H168" s="455" t="s">
        <v>192</v>
      </c>
      <c r="I168" s="445"/>
      <c r="J168" s="445"/>
      <c r="K168" s="445"/>
      <c r="L168" s="445"/>
      <c r="M168" s="445"/>
      <c r="N168" s="445"/>
      <c r="O168" s="445"/>
      <c r="P168" s="445"/>
      <c r="Q168" s="445"/>
      <c r="R168" s="445"/>
      <c r="S168" s="445"/>
      <c r="T168" s="445"/>
      <c r="U168" s="445"/>
      <c r="V168" s="445"/>
      <c r="W168" s="445"/>
      <c r="X168" s="445"/>
      <c r="Y168" s="445"/>
      <c r="Z168" s="445"/>
      <c r="AA168" s="445"/>
      <c r="AB168" s="445"/>
      <c r="AC168" s="445"/>
      <c r="AD168" s="445"/>
      <c r="AE168" s="445"/>
      <c r="AF168" s="445"/>
      <c r="AG168" s="445"/>
      <c r="AH168" s="445"/>
      <c r="AI168" s="445"/>
      <c r="AJ168" s="445"/>
      <c r="AK168" s="445"/>
      <c r="AL168" s="445"/>
      <c r="AM168" s="445"/>
      <c r="AN168" s="445"/>
      <c r="AO168" s="446"/>
      <c r="AP168" s="447" t="s">
        <v>175</v>
      </c>
      <c r="AQ168" s="447"/>
      <c r="AR168" s="447"/>
      <c r="AS168" s="447"/>
      <c r="AT168" s="447"/>
      <c r="AU168" s="447"/>
      <c r="AV168" s="447"/>
      <c r="AW168" s="447"/>
      <c r="AX168" s="447"/>
      <c r="AY168" s="447"/>
      <c r="AZ168" s="447"/>
      <c r="BA168" s="447"/>
      <c r="BB168" s="447"/>
      <c r="BC168" s="447"/>
      <c r="BD168" s="447"/>
      <c r="BE168" s="447"/>
      <c r="BF168" s="447" t="s">
        <v>175</v>
      </c>
      <c r="BG168" s="447"/>
      <c r="BH168" s="447"/>
      <c r="BI168" s="447"/>
      <c r="BJ168" s="447"/>
      <c r="BK168" s="447"/>
      <c r="BL168" s="447"/>
      <c r="BM168" s="447"/>
      <c r="BN168" s="447"/>
      <c r="BO168" s="447"/>
      <c r="BP168" s="447"/>
      <c r="BQ168" s="447"/>
      <c r="BR168" s="447"/>
      <c r="BS168" s="447"/>
      <c r="BT168" s="447"/>
      <c r="BU168" s="447"/>
      <c r="BV168" s="447" t="s">
        <v>175</v>
      </c>
      <c r="BW168" s="447"/>
      <c r="BX168" s="447"/>
      <c r="BY168" s="447"/>
      <c r="BZ168" s="447"/>
      <c r="CA168" s="447"/>
      <c r="CB168" s="447"/>
      <c r="CC168" s="447"/>
      <c r="CD168" s="447"/>
      <c r="CE168" s="447"/>
      <c r="CF168" s="447"/>
      <c r="CG168" s="447"/>
      <c r="CH168" s="447"/>
      <c r="CI168" s="447"/>
      <c r="CJ168" s="447"/>
      <c r="CK168" s="447"/>
      <c r="CL168" s="448">
        <f>CL167+CL166+CL165+CL164+CL163</f>
        <v>5102001.000698008</v>
      </c>
      <c r="CM168" s="448"/>
      <c r="CN168" s="448"/>
      <c r="CO168" s="448"/>
      <c r="CP168" s="448"/>
      <c r="CQ168" s="448"/>
      <c r="CR168" s="448"/>
      <c r="CS168" s="448"/>
      <c r="CT168" s="448"/>
      <c r="CU168" s="448"/>
      <c r="CV168" s="448"/>
      <c r="CW168" s="448"/>
      <c r="CX168" s="448"/>
      <c r="CY168" s="448"/>
      <c r="CZ168" s="448"/>
      <c r="DA168" s="448"/>
    </row>
    <row r="169" spans="1:105" s="124" customFormat="1" ht="14.25">
      <c r="A169" s="135"/>
      <c r="B169" s="135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</row>
    <row r="170" spans="1:105" s="124" customFormat="1" ht="14.25">
      <c r="A170" s="454" t="s">
        <v>251</v>
      </c>
      <c r="B170" s="454"/>
      <c r="C170" s="454"/>
      <c r="D170" s="454"/>
      <c r="E170" s="454"/>
      <c r="F170" s="454"/>
      <c r="G170" s="454"/>
      <c r="H170" s="454"/>
      <c r="I170" s="454"/>
      <c r="J170" s="454"/>
      <c r="K170" s="454"/>
      <c r="L170" s="454"/>
      <c r="M170" s="454"/>
      <c r="N170" s="454"/>
      <c r="O170" s="454"/>
      <c r="P170" s="454"/>
      <c r="Q170" s="454"/>
      <c r="R170" s="454"/>
      <c r="S170" s="454"/>
      <c r="T170" s="454"/>
      <c r="U170" s="454"/>
      <c r="V170" s="454"/>
      <c r="W170" s="454"/>
      <c r="X170" s="454"/>
      <c r="Y170" s="454"/>
      <c r="Z170" s="454"/>
      <c r="AA170" s="454"/>
      <c r="AB170" s="454"/>
      <c r="AC170" s="454"/>
      <c r="AD170" s="454"/>
      <c r="AE170" s="454"/>
      <c r="AF170" s="454"/>
      <c r="AG170" s="454"/>
      <c r="AH170" s="454"/>
      <c r="AI170" s="454"/>
      <c r="AJ170" s="454"/>
      <c r="AK170" s="454"/>
      <c r="AL170" s="454"/>
      <c r="AM170" s="454"/>
      <c r="AN170" s="454"/>
      <c r="AO170" s="454"/>
      <c r="AP170" s="454"/>
      <c r="AQ170" s="454"/>
      <c r="AR170" s="454"/>
      <c r="AS170" s="454"/>
      <c r="AT170" s="454"/>
      <c r="AU170" s="454"/>
      <c r="AV170" s="454"/>
      <c r="AW170" s="454"/>
      <c r="AX170" s="454"/>
      <c r="AY170" s="454"/>
      <c r="AZ170" s="454"/>
      <c r="BA170" s="454"/>
      <c r="BB170" s="454"/>
      <c r="BC170" s="454"/>
      <c r="BD170" s="454"/>
      <c r="BE170" s="454"/>
      <c r="BF170" s="454"/>
      <c r="BG170" s="454"/>
      <c r="BH170" s="454"/>
      <c r="BI170" s="454"/>
      <c r="BJ170" s="454"/>
      <c r="BK170" s="454"/>
      <c r="BL170" s="454"/>
      <c r="BM170" s="454"/>
      <c r="BN170" s="454"/>
      <c r="BO170" s="454"/>
      <c r="BP170" s="454"/>
      <c r="BQ170" s="454"/>
      <c r="BR170" s="454"/>
      <c r="BS170" s="454"/>
      <c r="BT170" s="454"/>
      <c r="BU170" s="454"/>
      <c r="BV170" s="454"/>
      <c r="BW170" s="454"/>
      <c r="BX170" s="454"/>
      <c r="BY170" s="454"/>
      <c r="BZ170" s="454"/>
      <c r="CA170" s="454"/>
      <c r="CB170" s="454"/>
      <c r="CC170" s="454"/>
      <c r="CD170" s="454"/>
      <c r="CE170" s="454"/>
      <c r="CF170" s="454"/>
      <c r="CG170" s="454"/>
      <c r="CH170" s="454"/>
      <c r="CI170" s="454"/>
      <c r="CJ170" s="454"/>
      <c r="CK170" s="454"/>
      <c r="CL170" s="454"/>
      <c r="CM170" s="454"/>
      <c r="CN170" s="454"/>
      <c r="CO170" s="454"/>
      <c r="CP170" s="454"/>
      <c r="CQ170" s="454"/>
      <c r="CR170" s="454"/>
      <c r="CS170" s="454"/>
      <c r="CT170" s="454"/>
      <c r="CU170" s="454"/>
      <c r="CV170" s="454"/>
      <c r="CW170" s="454"/>
      <c r="CX170" s="454"/>
      <c r="CY170" s="454"/>
      <c r="CZ170" s="454"/>
      <c r="DA170" s="454"/>
    </row>
    <row r="171" spans="1:105" s="124" customFormat="1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</row>
    <row r="172" spans="1:105" s="124" customFormat="1" ht="46.5" customHeight="1">
      <c r="A172" s="450" t="s">
        <v>64</v>
      </c>
      <c r="B172" s="451"/>
      <c r="C172" s="451"/>
      <c r="D172" s="451"/>
      <c r="E172" s="451"/>
      <c r="F172" s="451"/>
      <c r="G172" s="452"/>
      <c r="H172" s="450" t="s">
        <v>65</v>
      </c>
      <c r="I172" s="451"/>
      <c r="J172" s="451"/>
      <c r="K172" s="451"/>
      <c r="L172" s="451"/>
      <c r="M172" s="451"/>
      <c r="N172" s="451"/>
      <c r="O172" s="451"/>
      <c r="P172" s="451"/>
      <c r="Q172" s="451"/>
      <c r="R172" s="451"/>
      <c r="S172" s="451"/>
      <c r="T172" s="451"/>
      <c r="U172" s="451"/>
      <c r="V172" s="451"/>
      <c r="W172" s="451"/>
      <c r="X172" s="451"/>
      <c r="Y172" s="451"/>
      <c r="Z172" s="451"/>
      <c r="AA172" s="451"/>
      <c r="AB172" s="451"/>
      <c r="AC172" s="451"/>
      <c r="AD172" s="451"/>
      <c r="AE172" s="451"/>
      <c r="AF172" s="451"/>
      <c r="AG172" s="451"/>
      <c r="AH172" s="451"/>
      <c r="AI172" s="451"/>
      <c r="AJ172" s="451"/>
      <c r="AK172" s="451"/>
      <c r="AL172" s="451"/>
      <c r="AM172" s="451"/>
      <c r="AN172" s="451"/>
      <c r="AO172" s="451"/>
      <c r="AP172" s="451"/>
      <c r="AQ172" s="451"/>
      <c r="AR172" s="451"/>
      <c r="AS172" s="451"/>
      <c r="AT172" s="451"/>
      <c r="AU172" s="451"/>
      <c r="AV172" s="451"/>
      <c r="AW172" s="451"/>
      <c r="AX172" s="451"/>
      <c r="AY172" s="451"/>
      <c r="AZ172" s="451"/>
      <c r="BA172" s="451"/>
      <c r="BB172" s="451"/>
      <c r="BC172" s="452"/>
      <c r="BD172" s="450" t="s">
        <v>252</v>
      </c>
      <c r="BE172" s="451"/>
      <c r="BF172" s="451"/>
      <c r="BG172" s="451"/>
      <c r="BH172" s="451"/>
      <c r="BI172" s="451"/>
      <c r="BJ172" s="451"/>
      <c r="BK172" s="451"/>
      <c r="BL172" s="451"/>
      <c r="BM172" s="451"/>
      <c r="BN172" s="451"/>
      <c r="BO172" s="451"/>
      <c r="BP172" s="451"/>
      <c r="BQ172" s="451"/>
      <c r="BR172" s="451"/>
      <c r="BS172" s="452"/>
      <c r="BT172" s="450" t="s">
        <v>253</v>
      </c>
      <c r="BU172" s="451"/>
      <c r="BV172" s="451"/>
      <c r="BW172" s="451"/>
      <c r="BX172" s="451"/>
      <c r="BY172" s="451"/>
      <c r="BZ172" s="451"/>
      <c r="CA172" s="451"/>
      <c r="CB172" s="451"/>
      <c r="CC172" s="451"/>
      <c r="CD172" s="451"/>
      <c r="CE172" s="451"/>
      <c r="CF172" s="451"/>
      <c r="CG172" s="451"/>
      <c r="CH172" s="451"/>
      <c r="CI172" s="452"/>
      <c r="CJ172" s="450" t="s">
        <v>254</v>
      </c>
      <c r="CK172" s="451"/>
      <c r="CL172" s="451"/>
      <c r="CM172" s="451"/>
      <c r="CN172" s="451"/>
      <c r="CO172" s="451"/>
      <c r="CP172" s="451"/>
      <c r="CQ172" s="451"/>
      <c r="CR172" s="451"/>
      <c r="CS172" s="451"/>
      <c r="CT172" s="451"/>
      <c r="CU172" s="451"/>
      <c r="CV172" s="451"/>
      <c r="CW172" s="451"/>
      <c r="CX172" s="451"/>
      <c r="CY172" s="451"/>
      <c r="CZ172" s="451"/>
      <c r="DA172" s="452"/>
    </row>
    <row r="173" spans="1:105" s="124" customFormat="1" ht="14.25">
      <c r="A173" s="453">
        <v>1</v>
      </c>
      <c r="B173" s="453"/>
      <c r="C173" s="453"/>
      <c r="D173" s="453"/>
      <c r="E173" s="453"/>
      <c r="F173" s="453"/>
      <c r="G173" s="453"/>
      <c r="H173" s="453">
        <v>2</v>
      </c>
      <c r="I173" s="453"/>
      <c r="J173" s="453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3"/>
      <c r="AH173" s="453"/>
      <c r="AI173" s="453"/>
      <c r="AJ173" s="453"/>
      <c r="AK173" s="453"/>
      <c r="AL173" s="453"/>
      <c r="AM173" s="453"/>
      <c r="AN173" s="453"/>
      <c r="AO173" s="453"/>
      <c r="AP173" s="453"/>
      <c r="AQ173" s="453"/>
      <c r="AR173" s="453"/>
      <c r="AS173" s="453"/>
      <c r="AT173" s="453"/>
      <c r="AU173" s="453"/>
      <c r="AV173" s="453"/>
      <c r="AW173" s="453"/>
      <c r="AX173" s="453"/>
      <c r="AY173" s="453"/>
      <c r="AZ173" s="453"/>
      <c r="BA173" s="453"/>
      <c r="BB173" s="453"/>
      <c r="BC173" s="453"/>
      <c r="BD173" s="453">
        <v>4</v>
      </c>
      <c r="BE173" s="453"/>
      <c r="BF173" s="453"/>
      <c r="BG173" s="453"/>
      <c r="BH173" s="453"/>
      <c r="BI173" s="453"/>
      <c r="BJ173" s="453"/>
      <c r="BK173" s="453"/>
      <c r="BL173" s="453"/>
      <c r="BM173" s="453"/>
      <c r="BN173" s="453"/>
      <c r="BO173" s="453"/>
      <c r="BP173" s="453"/>
      <c r="BQ173" s="453"/>
      <c r="BR173" s="453"/>
      <c r="BS173" s="453"/>
      <c r="BT173" s="453">
        <v>5</v>
      </c>
      <c r="BU173" s="453"/>
      <c r="BV173" s="453"/>
      <c r="BW173" s="453"/>
      <c r="BX173" s="453"/>
      <c r="BY173" s="453"/>
      <c r="BZ173" s="453"/>
      <c r="CA173" s="453"/>
      <c r="CB173" s="453"/>
      <c r="CC173" s="453"/>
      <c r="CD173" s="453"/>
      <c r="CE173" s="453"/>
      <c r="CF173" s="453"/>
      <c r="CG173" s="453"/>
      <c r="CH173" s="453"/>
      <c r="CI173" s="453"/>
      <c r="CJ173" s="453">
        <v>6</v>
      </c>
      <c r="CK173" s="453"/>
      <c r="CL173" s="453"/>
      <c r="CM173" s="453"/>
      <c r="CN173" s="453"/>
      <c r="CO173" s="453"/>
      <c r="CP173" s="453"/>
      <c r="CQ173" s="453"/>
      <c r="CR173" s="453"/>
      <c r="CS173" s="453"/>
      <c r="CT173" s="453"/>
      <c r="CU173" s="453"/>
      <c r="CV173" s="453"/>
      <c r="CW173" s="453"/>
      <c r="CX173" s="453"/>
      <c r="CY173" s="453"/>
      <c r="CZ173" s="453"/>
      <c r="DA173" s="453"/>
    </row>
    <row r="174" spans="1:105" s="124" customFormat="1" ht="14.25">
      <c r="A174" s="402"/>
      <c r="B174" s="402"/>
      <c r="C174" s="402"/>
      <c r="D174" s="402"/>
      <c r="E174" s="402"/>
      <c r="F174" s="402"/>
      <c r="G174" s="402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  <c r="S174" s="403"/>
      <c r="T174" s="403"/>
      <c r="U174" s="403"/>
      <c r="V174" s="403"/>
      <c r="W174" s="403"/>
      <c r="X174" s="403"/>
      <c r="Y174" s="403"/>
      <c r="Z174" s="403"/>
      <c r="AA174" s="403"/>
      <c r="AB174" s="403"/>
      <c r="AC174" s="403"/>
      <c r="AD174" s="403"/>
      <c r="AE174" s="403"/>
      <c r="AF174" s="403"/>
      <c r="AG174" s="403"/>
      <c r="AH174" s="403"/>
      <c r="AI174" s="403"/>
      <c r="AJ174" s="403"/>
      <c r="AK174" s="403"/>
      <c r="AL174" s="403"/>
      <c r="AM174" s="403"/>
      <c r="AN174" s="403"/>
      <c r="AO174" s="403"/>
      <c r="AP174" s="403"/>
      <c r="AQ174" s="403"/>
      <c r="AR174" s="403"/>
      <c r="AS174" s="403"/>
      <c r="AT174" s="403"/>
      <c r="AU174" s="403"/>
      <c r="AV174" s="403"/>
      <c r="AW174" s="403"/>
      <c r="AX174" s="403"/>
      <c r="AY174" s="403"/>
      <c r="AZ174" s="403"/>
      <c r="BA174" s="403"/>
      <c r="BB174" s="403"/>
      <c r="BC174" s="403"/>
      <c r="BD174" s="404"/>
      <c r="BE174" s="404"/>
      <c r="BF174" s="404"/>
      <c r="BG174" s="404"/>
      <c r="BH174" s="404"/>
      <c r="BI174" s="404"/>
      <c r="BJ174" s="404"/>
      <c r="BK174" s="404"/>
      <c r="BL174" s="404"/>
      <c r="BM174" s="404"/>
      <c r="BN174" s="404"/>
      <c r="BO174" s="404"/>
      <c r="BP174" s="404"/>
      <c r="BQ174" s="404"/>
      <c r="BR174" s="404"/>
      <c r="BS174" s="404"/>
      <c r="BT174" s="404"/>
      <c r="BU174" s="404"/>
      <c r="BV174" s="404"/>
      <c r="BW174" s="404"/>
      <c r="BX174" s="404"/>
      <c r="BY174" s="404"/>
      <c r="BZ174" s="404"/>
      <c r="CA174" s="404"/>
      <c r="CB174" s="404"/>
      <c r="CC174" s="404"/>
      <c r="CD174" s="404"/>
      <c r="CE174" s="404"/>
      <c r="CF174" s="404"/>
      <c r="CG174" s="404"/>
      <c r="CH174" s="404"/>
      <c r="CI174" s="404"/>
      <c r="CJ174" s="404"/>
      <c r="CK174" s="404"/>
      <c r="CL174" s="404"/>
      <c r="CM174" s="404"/>
      <c r="CN174" s="404"/>
      <c r="CO174" s="404"/>
      <c r="CP174" s="404"/>
      <c r="CQ174" s="404"/>
      <c r="CR174" s="404"/>
      <c r="CS174" s="404"/>
      <c r="CT174" s="404"/>
      <c r="CU174" s="404"/>
      <c r="CV174" s="404"/>
      <c r="CW174" s="404"/>
      <c r="CX174" s="404"/>
      <c r="CY174" s="404"/>
      <c r="CZ174" s="404"/>
      <c r="DA174" s="404"/>
    </row>
    <row r="175" spans="1:105" s="124" customFormat="1" ht="14.25">
      <c r="A175" s="402"/>
      <c r="B175" s="402"/>
      <c r="C175" s="402"/>
      <c r="D175" s="402"/>
      <c r="E175" s="402"/>
      <c r="F175" s="402"/>
      <c r="G175" s="402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403"/>
      <c r="W175" s="403"/>
      <c r="X175" s="403"/>
      <c r="Y175" s="403"/>
      <c r="Z175" s="403"/>
      <c r="AA175" s="403"/>
      <c r="AB175" s="403"/>
      <c r="AC175" s="403"/>
      <c r="AD175" s="403"/>
      <c r="AE175" s="403"/>
      <c r="AF175" s="403"/>
      <c r="AG175" s="403"/>
      <c r="AH175" s="403"/>
      <c r="AI175" s="403"/>
      <c r="AJ175" s="403"/>
      <c r="AK175" s="403"/>
      <c r="AL175" s="403"/>
      <c r="AM175" s="403"/>
      <c r="AN175" s="403"/>
      <c r="AO175" s="403"/>
      <c r="AP175" s="403"/>
      <c r="AQ175" s="403"/>
      <c r="AR175" s="403"/>
      <c r="AS175" s="403"/>
      <c r="AT175" s="403"/>
      <c r="AU175" s="403"/>
      <c r="AV175" s="403"/>
      <c r="AW175" s="403"/>
      <c r="AX175" s="403"/>
      <c r="AY175" s="403"/>
      <c r="AZ175" s="403"/>
      <c r="BA175" s="403"/>
      <c r="BB175" s="403"/>
      <c r="BC175" s="403"/>
      <c r="BD175" s="404"/>
      <c r="BE175" s="404"/>
      <c r="BF175" s="404"/>
      <c r="BG175" s="404"/>
      <c r="BH175" s="404"/>
      <c r="BI175" s="404"/>
      <c r="BJ175" s="404"/>
      <c r="BK175" s="404"/>
      <c r="BL175" s="404"/>
      <c r="BM175" s="404"/>
      <c r="BN175" s="404"/>
      <c r="BO175" s="404"/>
      <c r="BP175" s="404"/>
      <c r="BQ175" s="404"/>
      <c r="BR175" s="404"/>
      <c r="BS175" s="404"/>
      <c r="BT175" s="404"/>
      <c r="BU175" s="404"/>
      <c r="BV175" s="404"/>
      <c r="BW175" s="404"/>
      <c r="BX175" s="404"/>
      <c r="BY175" s="404"/>
      <c r="BZ175" s="404"/>
      <c r="CA175" s="404"/>
      <c r="CB175" s="404"/>
      <c r="CC175" s="404"/>
      <c r="CD175" s="404"/>
      <c r="CE175" s="404"/>
      <c r="CF175" s="404"/>
      <c r="CG175" s="404"/>
      <c r="CH175" s="404"/>
      <c r="CI175" s="404"/>
      <c r="CJ175" s="404"/>
      <c r="CK175" s="404"/>
      <c r="CL175" s="404"/>
      <c r="CM175" s="404"/>
      <c r="CN175" s="404"/>
      <c r="CO175" s="404"/>
      <c r="CP175" s="404"/>
      <c r="CQ175" s="404"/>
      <c r="CR175" s="404"/>
      <c r="CS175" s="404"/>
      <c r="CT175" s="404"/>
      <c r="CU175" s="404"/>
      <c r="CV175" s="404"/>
      <c r="CW175" s="404"/>
      <c r="CX175" s="404"/>
      <c r="CY175" s="404"/>
      <c r="CZ175" s="404"/>
      <c r="DA175" s="404"/>
    </row>
    <row r="176" spans="1:105" s="124" customFormat="1" ht="14.25">
      <c r="A176" s="444"/>
      <c r="B176" s="444"/>
      <c r="C176" s="444"/>
      <c r="D176" s="444"/>
      <c r="E176" s="444"/>
      <c r="F176" s="444"/>
      <c r="G176" s="444"/>
      <c r="H176" s="445" t="s">
        <v>192</v>
      </c>
      <c r="I176" s="445"/>
      <c r="J176" s="445"/>
      <c r="K176" s="445"/>
      <c r="L176" s="445"/>
      <c r="M176" s="445"/>
      <c r="N176" s="445"/>
      <c r="O176" s="445"/>
      <c r="P176" s="445"/>
      <c r="Q176" s="445"/>
      <c r="R176" s="445"/>
      <c r="S176" s="445"/>
      <c r="T176" s="445"/>
      <c r="U176" s="445"/>
      <c r="V176" s="445"/>
      <c r="W176" s="445"/>
      <c r="X176" s="445"/>
      <c r="Y176" s="445"/>
      <c r="Z176" s="445"/>
      <c r="AA176" s="445"/>
      <c r="AB176" s="445"/>
      <c r="AC176" s="445"/>
      <c r="AD176" s="445"/>
      <c r="AE176" s="445"/>
      <c r="AF176" s="445"/>
      <c r="AG176" s="445"/>
      <c r="AH176" s="445"/>
      <c r="AI176" s="445"/>
      <c r="AJ176" s="445"/>
      <c r="AK176" s="445"/>
      <c r="AL176" s="445"/>
      <c r="AM176" s="445"/>
      <c r="AN176" s="445"/>
      <c r="AO176" s="445"/>
      <c r="AP176" s="445"/>
      <c r="AQ176" s="445"/>
      <c r="AR176" s="445"/>
      <c r="AS176" s="445"/>
      <c r="AT176" s="445"/>
      <c r="AU176" s="445"/>
      <c r="AV176" s="445"/>
      <c r="AW176" s="445"/>
      <c r="AX176" s="445"/>
      <c r="AY176" s="445"/>
      <c r="AZ176" s="445"/>
      <c r="BA176" s="445"/>
      <c r="BB176" s="445"/>
      <c r="BC176" s="446"/>
      <c r="BD176" s="447" t="s">
        <v>175</v>
      </c>
      <c r="BE176" s="447"/>
      <c r="BF176" s="447"/>
      <c r="BG176" s="447"/>
      <c r="BH176" s="447"/>
      <c r="BI176" s="447"/>
      <c r="BJ176" s="447"/>
      <c r="BK176" s="447"/>
      <c r="BL176" s="447"/>
      <c r="BM176" s="447"/>
      <c r="BN176" s="447"/>
      <c r="BO176" s="447"/>
      <c r="BP176" s="447"/>
      <c r="BQ176" s="447"/>
      <c r="BR176" s="447"/>
      <c r="BS176" s="447"/>
      <c r="BT176" s="447" t="s">
        <v>175</v>
      </c>
      <c r="BU176" s="447"/>
      <c r="BV176" s="447"/>
      <c r="BW176" s="447"/>
      <c r="BX176" s="447"/>
      <c r="BY176" s="447"/>
      <c r="BZ176" s="447"/>
      <c r="CA176" s="447"/>
      <c r="CB176" s="447"/>
      <c r="CC176" s="447"/>
      <c r="CD176" s="447"/>
      <c r="CE176" s="447"/>
      <c r="CF176" s="447"/>
      <c r="CG176" s="447"/>
      <c r="CH176" s="447"/>
      <c r="CI176" s="447"/>
      <c r="CJ176" s="447" t="s">
        <v>175</v>
      </c>
      <c r="CK176" s="447"/>
      <c r="CL176" s="447"/>
      <c r="CM176" s="447"/>
      <c r="CN176" s="447"/>
      <c r="CO176" s="447"/>
      <c r="CP176" s="447"/>
      <c r="CQ176" s="447"/>
      <c r="CR176" s="447"/>
      <c r="CS176" s="447"/>
      <c r="CT176" s="447"/>
      <c r="CU176" s="447"/>
      <c r="CV176" s="447"/>
      <c r="CW176" s="447"/>
      <c r="CX176" s="447"/>
      <c r="CY176" s="447"/>
      <c r="CZ176" s="447"/>
      <c r="DA176" s="447"/>
    </row>
    <row r="177" spans="1:105" s="124" customFormat="1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</row>
    <row r="178" spans="1:105" s="124" customFormat="1" ht="26.25" customHeight="1">
      <c r="A178" s="449" t="s">
        <v>327</v>
      </c>
      <c r="B178" s="449"/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49"/>
      <c r="U178" s="449"/>
      <c r="V178" s="449"/>
      <c r="W178" s="449"/>
      <c r="X178" s="449"/>
      <c r="Y178" s="449"/>
      <c r="Z178" s="449"/>
      <c r="AA178" s="449"/>
      <c r="AB178" s="449"/>
      <c r="AC178" s="449"/>
      <c r="AD178" s="449"/>
      <c r="AE178" s="449"/>
      <c r="AF178" s="449"/>
      <c r="AG178" s="449"/>
      <c r="AH178" s="449"/>
      <c r="AI178" s="449"/>
      <c r="AJ178" s="449"/>
      <c r="AK178" s="449"/>
      <c r="AL178" s="449"/>
      <c r="AM178" s="449"/>
      <c r="AN178" s="449"/>
      <c r="AO178" s="449"/>
      <c r="AP178" s="449"/>
      <c r="AQ178" s="449"/>
      <c r="AR178" s="449"/>
      <c r="AS178" s="449"/>
      <c r="AT178" s="449"/>
      <c r="AU178" s="449"/>
      <c r="AV178" s="449"/>
      <c r="AW178" s="449"/>
      <c r="AX178" s="449"/>
      <c r="AY178" s="449"/>
      <c r="AZ178" s="449"/>
      <c r="BA178" s="449"/>
      <c r="BB178" s="449"/>
      <c r="BC178" s="449"/>
      <c r="BD178" s="449"/>
      <c r="BE178" s="449"/>
      <c r="BF178" s="449"/>
      <c r="BG178" s="449"/>
      <c r="BH178" s="449"/>
      <c r="BI178" s="449"/>
      <c r="BJ178" s="449"/>
      <c r="BK178" s="449"/>
      <c r="BL178" s="449"/>
      <c r="BM178" s="449"/>
      <c r="BN178" s="449"/>
      <c r="BO178" s="449"/>
      <c r="BP178" s="449"/>
      <c r="BQ178" s="449"/>
      <c r="BR178" s="449"/>
      <c r="BS178" s="449"/>
      <c r="BT178" s="449"/>
      <c r="BU178" s="449"/>
      <c r="BV178" s="449"/>
      <c r="BW178" s="449"/>
      <c r="BX178" s="449"/>
      <c r="BY178" s="449"/>
      <c r="BZ178" s="449"/>
      <c r="CA178" s="449"/>
      <c r="CB178" s="449"/>
      <c r="CC178" s="449"/>
      <c r="CD178" s="449"/>
      <c r="CE178" s="449"/>
      <c r="CF178" s="449"/>
      <c r="CG178" s="449"/>
      <c r="CH178" s="449"/>
      <c r="CI178" s="449"/>
      <c r="CJ178" s="449"/>
      <c r="CK178" s="449"/>
      <c r="CL178" s="449"/>
      <c r="CM178" s="449"/>
      <c r="CN178" s="449"/>
      <c r="CO178" s="449"/>
      <c r="CP178" s="449"/>
      <c r="CQ178" s="449"/>
      <c r="CR178" s="449"/>
      <c r="CS178" s="449"/>
      <c r="CT178" s="449"/>
      <c r="CU178" s="449"/>
      <c r="CV178" s="449"/>
      <c r="CW178" s="449"/>
      <c r="CX178" s="449"/>
      <c r="CY178" s="449"/>
      <c r="CZ178" s="449"/>
      <c r="DA178" s="449"/>
    </row>
    <row r="179" spans="1:105" s="124" customFormat="1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</row>
    <row r="180" spans="1:105" s="124" customFormat="1" ht="42" customHeight="1">
      <c r="A180" s="450" t="s">
        <v>64</v>
      </c>
      <c r="B180" s="451"/>
      <c r="C180" s="451"/>
      <c r="D180" s="451"/>
      <c r="E180" s="451"/>
      <c r="F180" s="451"/>
      <c r="G180" s="452"/>
      <c r="H180" s="450" t="s">
        <v>232</v>
      </c>
      <c r="I180" s="451"/>
      <c r="J180" s="451"/>
      <c r="K180" s="451"/>
      <c r="L180" s="451"/>
      <c r="M180" s="451"/>
      <c r="N180" s="451"/>
      <c r="O180" s="451"/>
      <c r="P180" s="451"/>
      <c r="Q180" s="451"/>
      <c r="R180" s="451"/>
      <c r="S180" s="451"/>
      <c r="T180" s="451"/>
      <c r="U180" s="451"/>
      <c r="V180" s="451"/>
      <c r="W180" s="451"/>
      <c r="X180" s="451"/>
      <c r="Y180" s="451"/>
      <c r="Z180" s="451"/>
      <c r="AA180" s="451"/>
      <c r="AB180" s="451"/>
      <c r="AC180" s="451"/>
      <c r="AD180" s="451"/>
      <c r="AE180" s="451"/>
      <c r="AF180" s="451"/>
      <c r="AG180" s="451"/>
      <c r="AH180" s="451"/>
      <c r="AI180" s="451"/>
      <c r="AJ180" s="451"/>
      <c r="AK180" s="451"/>
      <c r="AL180" s="451"/>
      <c r="AM180" s="451"/>
      <c r="AN180" s="451"/>
      <c r="AO180" s="451"/>
      <c r="AP180" s="451"/>
      <c r="AQ180" s="451"/>
      <c r="AR180" s="451"/>
      <c r="AS180" s="451"/>
      <c r="AT180" s="451"/>
      <c r="AU180" s="451"/>
      <c r="AV180" s="451"/>
      <c r="AW180" s="451"/>
      <c r="AX180" s="451"/>
      <c r="AY180" s="451"/>
      <c r="AZ180" s="451"/>
      <c r="BA180" s="451"/>
      <c r="BB180" s="451"/>
      <c r="BC180" s="452"/>
      <c r="BD180" s="450" t="s">
        <v>255</v>
      </c>
      <c r="BE180" s="451"/>
      <c r="BF180" s="451"/>
      <c r="BG180" s="451"/>
      <c r="BH180" s="451"/>
      <c r="BI180" s="451"/>
      <c r="BJ180" s="451"/>
      <c r="BK180" s="451"/>
      <c r="BL180" s="451"/>
      <c r="BM180" s="451"/>
      <c r="BN180" s="451"/>
      <c r="BO180" s="451"/>
      <c r="BP180" s="451"/>
      <c r="BQ180" s="451"/>
      <c r="BR180" s="451"/>
      <c r="BS180" s="452"/>
      <c r="BT180" s="450" t="s">
        <v>256</v>
      </c>
      <c r="BU180" s="451"/>
      <c r="BV180" s="451"/>
      <c r="BW180" s="451"/>
      <c r="BX180" s="451"/>
      <c r="BY180" s="451"/>
      <c r="BZ180" s="451"/>
      <c r="CA180" s="451"/>
      <c r="CB180" s="451"/>
      <c r="CC180" s="451"/>
      <c r="CD180" s="451"/>
      <c r="CE180" s="451"/>
      <c r="CF180" s="451"/>
      <c r="CG180" s="451"/>
      <c r="CH180" s="451"/>
      <c r="CI180" s="452"/>
      <c r="CJ180" s="450" t="s">
        <v>257</v>
      </c>
      <c r="CK180" s="451"/>
      <c r="CL180" s="451"/>
      <c r="CM180" s="451"/>
      <c r="CN180" s="451"/>
      <c r="CO180" s="451"/>
      <c r="CP180" s="451"/>
      <c r="CQ180" s="451"/>
      <c r="CR180" s="451"/>
      <c r="CS180" s="451"/>
      <c r="CT180" s="451"/>
      <c r="CU180" s="451"/>
      <c r="CV180" s="451"/>
      <c r="CW180" s="451"/>
      <c r="CX180" s="451"/>
      <c r="CY180" s="451"/>
      <c r="CZ180" s="451"/>
      <c r="DA180" s="452"/>
    </row>
    <row r="181" spans="1:105" s="124" customFormat="1" ht="14.25">
      <c r="A181" s="443">
        <v>1</v>
      </c>
      <c r="B181" s="443"/>
      <c r="C181" s="443"/>
      <c r="D181" s="443"/>
      <c r="E181" s="443"/>
      <c r="F181" s="443"/>
      <c r="G181" s="443"/>
      <c r="H181" s="443">
        <v>2</v>
      </c>
      <c r="I181" s="443"/>
      <c r="J181" s="443"/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  <c r="X181" s="443"/>
      <c r="Y181" s="443"/>
      <c r="Z181" s="443"/>
      <c r="AA181" s="443"/>
      <c r="AB181" s="443"/>
      <c r="AC181" s="443"/>
      <c r="AD181" s="443"/>
      <c r="AE181" s="443"/>
      <c r="AF181" s="443"/>
      <c r="AG181" s="443"/>
      <c r="AH181" s="443"/>
      <c r="AI181" s="443"/>
      <c r="AJ181" s="443"/>
      <c r="AK181" s="443"/>
      <c r="AL181" s="443"/>
      <c r="AM181" s="443"/>
      <c r="AN181" s="443"/>
      <c r="AO181" s="443"/>
      <c r="AP181" s="443"/>
      <c r="AQ181" s="443"/>
      <c r="AR181" s="443"/>
      <c r="AS181" s="443"/>
      <c r="AT181" s="443"/>
      <c r="AU181" s="443"/>
      <c r="AV181" s="443"/>
      <c r="AW181" s="443"/>
      <c r="AX181" s="443"/>
      <c r="AY181" s="443"/>
      <c r="AZ181" s="443"/>
      <c r="BA181" s="443"/>
      <c r="BB181" s="443"/>
      <c r="BC181" s="443"/>
      <c r="BD181" s="443">
        <v>3</v>
      </c>
      <c r="BE181" s="443"/>
      <c r="BF181" s="443"/>
      <c r="BG181" s="443"/>
      <c r="BH181" s="443"/>
      <c r="BI181" s="443"/>
      <c r="BJ181" s="443"/>
      <c r="BK181" s="443"/>
      <c r="BL181" s="443"/>
      <c r="BM181" s="443"/>
      <c r="BN181" s="443"/>
      <c r="BO181" s="443"/>
      <c r="BP181" s="443"/>
      <c r="BQ181" s="443"/>
      <c r="BR181" s="443"/>
      <c r="BS181" s="443"/>
      <c r="BT181" s="443">
        <v>4</v>
      </c>
      <c r="BU181" s="443"/>
      <c r="BV181" s="443"/>
      <c r="BW181" s="443"/>
      <c r="BX181" s="443"/>
      <c r="BY181" s="443"/>
      <c r="BZ181" s="443"/>
      <c r="CA181" s="443"/>
      <c r="CB181" s="443"/>
      <c r="CC181" s="443"/>
      <c r="CD181" s="443"/>
      <c r="CE181" s="443"/>
      <c r="CF181" s="443"/>
      <c r="CG181" s="443"/>
      <c r="CH181" s="443"/>
      <c r="CI181" s="443"/>
      <c r="CJ181" s="443">
        <v>5</v>
      </c>
      <c r="CK181" s="443"/>
      <c r="CL181" s="443"/>
      <c r="CM181" s="443"/>
      <c r="CN181" s="443"/>
      <c r="CO181" s="443"/>
      <c r="CP181" s="443"/>
      <c r="CQ181" s="443"/>
      <c r="CR181" s="443"/>
      <c r="CS181" s="443"/>
      <c r="CT181" s="443"/>
      <c r="CU181" s="443"/>
      <c r="CV181" s="443"/>
      <c r="CW181" s="443"/>
      <c r="CX181" s="443"/>
      <c r="CY181" s="443"/>
      <c r="CZ181" s="443"/>
      <c r="DA181" s="443"/>
    </row>
    <row r="182" spans="1:105" s="124" customFormat="1" ht="14.25">
      <c r="A182" s="444"/>
      <c r="B182" s="444"/>
      <c r="C182" s="444"/>
      <c r="D182" s="444"/>
      <c r="E182" s="444"/>
      <c r="F182" s="444"/>
      <c r="G182" s="444"/>
      <c r="H182" s="445" t="s">
        <v>192</v>
      </c>
      <c r="I182" s="445"/>
      <c r="J182" s="445"/>
      <c r="K182" s="445"/>
      <c r="L182" s="445"/>
      <c r="M182" s="445"/>
      <c r="N182" s="445"/>
      <c r="O182" s="445"/>
      <c r="P182" s="445"/>
      <c r="Q182" s="445"/>
      <c r="R182" s="445"/>
      <c r="S182" s="445"/>
      <c r="T182" s="445"/>
      <c r="U182" s="445"/>
      <c r="V182" s="445"/>
      <c r="W182" s="445"/>
      <c r="X182" s="445"/>
      <c r="Y182" s="445"/>
      <c r="Z182" s="445"/>
      <c r="AA182" s="445"/>
      <c r="AB182" s="445"/>
      <c r="AC182" s="445"/>
      <c r="AD182" s="445"/>
      <c r="AE182" s="445"/>
      <c r="AF182" s="445"/>
      <c r="AG182" s="445"/>
      <c r="AH182" s="445"/>
      <c r="AI182" s="445"/>
      <c r="AJ182" s="445"/>
      <c r="AK182" s="445"/>
      <c r="AL182" s="445"/>
      <c r="AM182" s="445"/>
      <c r="AN182" s="445"/>
      <c r="AO182" s="445"/>
      <c r="AP182" s="445"/>
      <c r="AQ182" s="445"/>
      <c r="AR182" s="445"/>
      <c r="AS182" s="445"/>
      <c r="AT182" s="445"/>
      <c r="AU182" s="445"/>
      <c r="AV182" s="445"/>
      <c r="AW182" s="445"/>
      <c r="AX182" s="445"/>
      <c r="AY182" s="445"/>
      <c r="AZ182" s="445"/>
      <c r="BA182" s="445"/>
      <c r="BB182" s="445"/>
      <c r="BC182" s="446"/>
      <c r="BD182" s="447" t="s">
        <v>175</v>
      </c>
      <c r="BE182" s="447"/>
      <c r="BF182" s="447"/>
      <c r="BG182" s="447"/>
      <c r="BH182" s="447"/>
      <c r="BI182" s="447"/>
      <c r="BJ182" s="447"/>
      <c r="BK182" s="447"/>
      <c r="BL182" s="447"/>
      <c r="BM182" s="447"/>
      <c r="BN182" s="447"/>
      <c r="BO182" s="447"/>
      <c r="BP182" s="447"/>
      <c r="BQ182" s="447"/>
      <c r="BR182" s="447"/>
      <c r="BS182" s="447"/>
      <c r="BT182" s="447" t="s">
        <v>175</v>
      </c>
      <c r="BU182" s="447"/>
      <c r="BV182" s="447"/>
      <c r="BW182" s="447"/>
      <c r="BX182" s="447"/>
      <c r="BY182" s="447"/>
      <c r="BZ182" s="447"/>
      <c r="CA182" s="447"/>
      <c r="CB182" s="447"/>
      <c r="CC182" s="447"/>
      <c r="CD182" s="447"/>
      <c r="CE182" s="447"/>
      <c r="CF182" s="447"/>
      <c r="CG182" s="447"/>
      <c r="CH182" s="447"/>
      <c r="CI182" s="447"/>
      <c r="CJ182" s="448">
        <f>CJ190+CJ200+CJ207+CJ216+CJ222</f>
        <v>899254.5</v>
      </c>
      <c r="CK182" s="448"/>
      <c r="CL182" s="448"/>
      <c r="CM182" s="448"/>
      <c r="CN182" s="448"/>
      <c r="CO182" s="448"/>
      <c r="CP182" s="448"/>
      <c r="CQ182" s="448"/>
      <c r="CR182" s="448"/>
      <c r="CS182" s="448"/>
      <c r="CT182" s="448"/>
      <c r="CU182" s="448"/>
      <c r="CV182" s="448"/>
      <c r="CW182" s="448"/>
      <c r="CX182" s="448"/>
      <c r="CY182" s="448"/>
      <c r="CZ182" s="448"/>
      <c r="DA182" s="448"/>
    </row>
    <row r="183" spans="1:105" s="124" customFormat="1" ht="14.25">
      <c r="A183" s="135"/>
      <c r="B183" s="135"/>
      <c r="C183" s="135"/>
      <c r="D183" s="135"/>
      <c r="E183" s="135"/>
      <c r="F183" s="135"/>
      <c r="G183" s="135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</row>
    <row r="184" spans="1:105" s="124" customFormat="1" ht="33" customHeight="1">
      <c r="A184" s="413" t="s">
        <v>328</v>
      </c>
      <c r="B184" s="413"/>
      <c r="C184" s="413"/>
      <c r="D184" s="413"/>
      <c r="E184" s="413"/>
      <c r="F184" s="413"/>
      <c r="G184" s="413"/>
      <c r="H184" s="413"/>
      <c r="I184" s="413"/>
      <c r="J184" s="413"/>
      <c r="K184" s="413"/>
      <c r="L184" s="413"/>
      <c r="M184" s="413"/>
      <c r="N184" s="413"/>
      <c r="O184" s="413"/>
      <c r="P184" s="413"/>
      <c r="Q184" s="413"/>
      <c r="R184" s="413"/>
      <c r="S184" s="413"/>
      <c r="T184" s="413"/>
      <c r="U184" s="413"/>
      <c r="V184" s="413"/>
      <c r="W184" s="413"/>
      <c r="X184" s="413"/>
      <c r="Y184" s="413"/>
      <c r="Z184" s="413"/>
      <c r="AA184" s="413"/>
      <c r="AB184" s="413"/>
      <c r="AC184" s="413"/>
      <c r="AD184" s="413"/>
      <c r="AE184" s="413"/>
      <c r="AF184" s="413"/>
      <c r="AG184" s="413"/>
      <c r="AH184" s="413"/>
      <c r="AI184" s="413"/>
      <c r="AJ184" s="413"/>
      <c r="AK184" s="413"/>
      <c r="AL184" s="413"/>
      <c r="AM184" s="413"/>
      <c r="AN184" s="413"/>
      <c r="AO184" s="413"/>
      <c r="AP184" s="413"/>
      <c r="AQ184" s="413"/>
      <c r="AR184" s="413"/>
      <c r="AS184" s="413"/>
      <c r="AT184" s="413"/>
      <c r="AU184" s="413"/>
      <c r="AV184" s="413"/>
      <c r="AW184" s="413"/>
      <c r="AX184" s="413"/>
      <c r="AY184" s="413"/>
      <c r="AZ184" s="413"/>
      <c r="BA184" s="413"/>
      <c r="BB184" s="413"/>
      <c r="BC184" s="413"/>
      <c r="BD184" s="413"/>
      <c r="BE184" s="413"/>
      <c r="BF184" s="413"/>
      <c r="BG184" s="413"/>
      <c r="BH184" s="413"/>
      <c r="BI184" s="413"/>
      <c r="BJ184" s="413"/>
      <c r="BK184" s="413"/>
      <c r="BL184" s="413"/>
      <c r="BM184" s="413"/>
      <c r="BN184" s="413"/>
      <c r="BO184" s="413"/>
      <c r="BP184" s="413"/>
      <c r="BQ184" s="413"/>
      <c r="BR184" s="413"/>
      <c r="BS184" s="413"/>
      <c r="BT184" s="413"/>
      <c r="BU184" s="413"/>
      <c r="BV184" s="413"/>
      <c r="BW184" s="413"/>
      <c r="BX184" s="413"/>
      <c r="BY184" s="413"/>
      <c r="BZ184" s="413"/>
      <c r="CA184" s="413"/>
      <c r="CB184" s="413"/>
      <c r="CC184" s="413"/>
      <c r="CD184" s="413"/>
      <c r="CE184" s="413"/>
      <c r="CF184" s="413"/>
      <c r="CG184" s="413"/>
      <c r="CH184" s="413"/>
      <c r="CI184" s="413"/>
      <c r="CJ184" s="413"/>
      <c r="CK184" s="413"/>
      <c r="CL184" s="413"/>
      <c r="CM184" s="413"/>
      <c r="CN184" s="413"/>
      <c r="CO184" s="413"/>
      <c r="CP184" s="413"/>
      <c r="CQ184" s="413"/>
      <c r="CR184" s="413"/>
      <c r="CS184" s="413"/>
      <c r="CT184" s="413"/>
      <c r="CU184" s="413"/>
      <c r="CV184" s="413"/>
      <c r="CW184" s="413"/>
      <c r="CX184" s="413"/>
      <c r="CY184" s="413"/>
      <c r="CZ184" s="413"/>
      <c r="DA184" s="413"/>
    </row>
    <row r="185" spans="1:105" s="124" customFormat="1" ht="14.25">
      <c r="A185" s="140"/>
      <c r="B185" s="140"/>
      <c r="C185" s="140"/>
      <c r="D185" s="140"/>
      <c r="E185" s="140"/>
      <c r="F185" s="140"/>
      <c r="G185" s="140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</row>
    <row r="186" spans="1:105" s="124" customFormat="1" ht="14.25">
      <c r="A186" s="406" t="s">
        <v>42</v>
      </c>
      <c r="B186" s="406"/>
      <c r="C186" s="406"/>
      <c r="D186" s="406"/>
      <c r="E186" s="406"/>
      <c r="F186" s="406"/>
      <c r="G186" s="406"/>
      <c r="H186" s="422"/>
      <c r="I186" s="422"/>
      <c r="J186" s="422"/>
      <c r="K186" s="422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08" t="s">
        <v>329</v>
      </c>
      <c r="BE186" s="408"/>
      <c r="BF186" s="408"/>
      <c r="BG186" s="408"/>
      <c r="BH186" s="408"/>
      <c r="BI186" s="408"/>
      <c r="BJ186" s="408"/>
      <c r="BK186" s="408"/>
      <c r="BL186" s="408"/>
      <c r="BM186" s="408"/>
      <c r="BN186" s="408"/>
      <c r="BO186" s="408"/>
      <c r="BP186" s="408"/>
      <c r="BQ186" s="408"/>
      <c r="BR186" s="408"/>
      <c r="BS186" s="408"/>
      <c r="BT186" s="408"/>
      <c r="BU186" s="408"/>
      <c r="BV186" s="408"/>
      <c r="BW186" s="408"/>
      <c r="BX186" s="408"/>
      <c r="BY186" s="408"/>
      <c r="BZ186" s="408"/>
      <c r="CA186" s="408"/>
      <c r="CB186" s="408"/>
      <c r="CC186" s="408"/>
      <c r="CD186" s="408"/>
      <c r="CE186" s="408"/>
      <c r="CF186" s="408"/>
      <c r="CG186" s="408"/>
      <c r="CH186" s="408"/>
      <c r="CI186" s="408"/>
      <c r="CJ186" s="409">
        <v>0</v>
      </c>
      <c r="CK186" s="409"/>
      <c r="CL186" s="409"/>
      <c r="CM186" s="409"/>
      <c r="CN186" s="409"/>
      <c r="CO186" s="409"/>
      <c r="CP186" s="409"/>
      <c r="CQ186" s="409"/>
      <c r="CR186" s="409"/>
      <c r="CS186" s="409"/>
      <c r="CT186" s="409"/>
      <c r="CU186" s="409"/>
      <c r="CV186" s="409"/>
      <c r="CW186" s="409"/>
      <c r="CX186" s="409"/>
      <c r="CY186" s="409"/>
      <c r="CZ186" s="409"/>
      <c r="DA186" s="409"/>
    </row>
    <row r="187" spans="1:105" s="124" customFormat="1" ht="14.25">
      <c r="A187" s="406" t="s">
        <v>214</v>
      </c>
      <c r="B187" s="406"/>
      <c r="C187" s="406"/>
      <c r="D187" s="406"/>
      <c r="E187" s="406"/>
      <c r="F187" s="406"/>
      <c r="G187" s="406"/>
      <c r="H187" s="422"/>
      <c r="I187" s="422"/>
      <c r="J187" s="422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08" t="s">
        <v>329</v>
      </c>
      <c r="BE187" s="408"/>
      <c r="BF187" s="408"/>
      <c r="BG187" s="408"/>
      <c r="BH187" s="408"/>
      <c r="BI187" s="408"/>
      <c r="BJ187" s="408"/>
      <c r="BK187" s="408"/>
      <c r="BL187" s="408"/>
      <c r="BM187" s="408"/>
      <c r="BN187" s="408"/>
      <c r="BO187" s="408"/>
      <c r="BP187" s="408"/>
      <c r="BQ187" s="408"/>
      <c r="BR187" s="408"/>
      <c r="BS187" s="408"/>
      <c r="BT187" s="408"/>
      <c r="BU187" s="408"/>
      <c r="BV187" s="408"/>
      <c r="BW187" s="408"/>
      <c r="BX187" s="408"/>
      <c r="BY187" s="408"/>
      <c r="BZ187" s="408"/>
      <c r="CA187" s="408"/>
      <c r="CB187" s="408"/>
      <c r="CC187" s="408"/>
      <c r="CD187" s="408"/>
      <c r="CE187" s="408"/>
      <c r="CF187" s="408"/>
      <c r="CG187" s="408"/>
      <c r="CH187" s="408"/>
      <c r="CI187" s="408"/>
      <c r="CJ187" s="409">
        <v>0</v>
      </c>
      <c r="CK187" s="409"/>
      <c r="CL187" s="409"/>
      <c r="CM187" s="409"/>
      <c r="CN187" s="409"/>
      <c r="CO187" s="409"/>
      <c r="CP187" s="409"/>
      <c r="CQ187" s="409"/>
      <c r="CR187" s="409"/>
      <c r="CS187" s="409"/>
      <c r="CT187" s="409"/>
      <c r="CU187" s="409"/>
      <c r="CV187" s="409"/>
      <c r="CW187" s="409"/>
      <c r="CX187" s="409"/>
      <c r="CY187" s="409"/>
      <c r="CZ187" s="409"/>
      <c r="DA187" s="409"/>
    </row>
    <row r="188" spans="1:105" s="124" customFormat="1" ht="14.25">
      <c r="A188" s="406" t="s">
        <v>225</v>
      </c>
      <c r="B188" s="406"/>
      <c r="C188" s="406"/>
      <c r="D188" s="406"/>
      <c r="E188" s="406"/>
      <c r="F188" s="406"/>
      <c r="G188" s="406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08" t="s">
        <v>329</v>
      </c>
      <c r="BE188" s="408"/>
      <c r="BF188" s="408"/>
      <c r="BG188" s="408"/>
      <c r="BH188" s="408"/>
      <c r="BI188" s="408"/>
      <c r="BJ188" s="408"/>
      <c r="BK188" s="408"/>
      <c r="BL188" s="408"/>
      <c r="BM188" s="408"/>
      <c r="BN188" s="408"/>
      <c r="BO188" s="408"/>
      <c r="BP188" s="408"/>
      <c r="BQ188" s="408"/>
      <c r="BR188" s="408"/>
      <c r="BS188" s="408"/>
      <c r="BT188" s="408"/>
      <c r="BU188" s="408"/>
      <c r="BV188" s="408"/>
      <c r="BW188" s="408"/>
      <c r="BX188" s="408"/>
      <c r="BY188" s="408"/>
      <c r="BZ188" s="408"/>
      <c r="CA188" s="408"/>
      <c r="CB188" s="408"/>
      <c r="CC188" s="408"/>
      <c r="CD188" s="408"/>
      <c r="CE188" s="408"/>
      <c r="CF188" s="408"/>
      <c r="CG188" s="408"/>
      <c r="CH188" s="408"/>
      <c r="CI188" s="408"/>
      <c r="CJ188" s="409">
        <v>0</v>
      </c>
      <c r="CK188" s="409"/>
      <c r="CL188" s="409"/>
      <c r="CM188" s="409"/>
      <c r="CN188" s="409"/>
      <c r="CO188" s="409"/>
      <c r="CP188" s="409"/>
      <c r="CQ188" s="409"/>
      <c r="CR188" s="409"/>
      <c r="CS188" s="409"/>
      <c r="CT188" s="409"/>
      <c r="CU188" s="409"/>
      <c r="CV188" s="409"/>
      <c r="CW188" s="409"/>
      <c r="CX188" s="409"/>
      <c r="CY188" s="409"/>
      <c r="CZ188" s="409"/>
      <c r="DA188" s="409"/>
    </row>
    <row r="189" spans="1:105" s="124" customFormat="1" ht="14.25">
      <c r="A189" s="442"/>
      <c r="B189" s="442"/>
      <c r="C189" s="442"/>
      <c r="D189" s="442"/>
      <c r="E189" s="442"/>
      <c r="F189" s="442"/>
      <c r="G189" s="442"/>
      <c r="H189" s="422"/>
      <c r="I189" s="422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08"/>
      <c r="BE189" s="408"/>
      <c r="BF189" s="408"/>
      <c r="BG189" s="408"/>
      <c r="BH189" s="408"/>
      <c r="BI189" s="408"/>
      <c r="BJ189" s="408"/>
      <c r="BK189" s="408"/>
      <c r="BL189" s="408"/>
      <c r="BM189" s="408"/>
      <c r="BN189" s="408"/>
      <c r="BO189" s="408"/>
      <c r="BP189" s="408"/>
      <c r="BQ189" s="408"/>
      <c r="BR189" s="408"/>
      <c r="BS189" s="408"/>
      <c r="BT189" s="408"/>
      <c r="BU189" s="408"/>
      <c r="BV189" s="408"/>
      <c r="BW189" s="408"/>
      <c r="BX189" s="408"/>
      <c r="BY189" s="408"/>
      <c r="BZ189" s="408"/>
      <c r="CA189" s="408"/>
      <c r="CB189" s="408"/>
      <c r="CC189" s="408"/>
      <c r="CD189" s="408"/>
      <c r="CE189" s="408"/>
      <c r="CF189" s="408"/>
      <c r="CG189" s="408"/>
      <c r="CH189" s="408"/>
      <c r="CI189" s="408"/>
      <c r="CJ189" s="409">
        <v>0</v>
      </c>
      <c r="CK189" s="409"/>
      <c r="CL189" s="409"/>
      <c r="CM189" s="409"/>
      <c r="CN189" s="409"/>
      <c r="CO189" s="409"/>
      <c r="CP189" s="409"/>
      <c r="CQ189" s="409"/>
      <c r="CR189" s="409"/>
      <c r="CS189" s="409"/>
      <c r="CT189" s="409"/>
      <c r="CU189" s="409"/>
      <c r="CV189" s="409"/>
      <c r="CW189" s="409"/>
      <c r="CX189" s="409"/>
      <c r="CY189" s="409"/>
      <c r="CZ189" s="409"/>
      <c r="DA189" s="409"/>
    </row>
    <row r="190" spans="1:105" s="124" customFormat="1" ht="14.25">
      <c r="A190" s="406"/>
      <c r="B190" s="406"/>
      <c r="C190" s="406"/>
      <c r="D190" s="406"/>
      <c r="E190" s="406"/>
      <c r="F190" s="406"/>
      <c r="G190" s="406"/>
      <c r="H190" s="420" t="s">
        <v>192</v>
      </c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0"/>
      <c r="AC190" s="420"/>
      <c r="AD190" s="420"/>
      <c r="AE190" s="420"/>
      <c r="AF190" s="420"/>
      <c r="AG190" s="420"/>
      <c r="AH190" s="420"/>
      <c r="AI190" s="420"/>
      <c r="AJ190" s="420"/>
      <c r="AK190" s="420"/>
      <c r="AL190" s="420"/>
      <c r="AM190" s="420"/>
      <c r="AN190" s="420"/>
      <c r="AO190" s="420"/>
      <c r="AP190" s="420"/>
      <c r="AQ190" s="420"/>
      <c r="AR190" s="420"/>
      <c r="AS190" s="420"/>
      <c r="AT190" s="420"/>
      <c r="AU190" s="420"/>
      <c r="AV190" s="420"/>
      <c r="AW190" s="420"/>
      <c r="AX190" s="420"/>
      <c r="AY190" s="420"/>
      <c r="AZ190" s="420"/>
      <c r="BA190" s="420"/>
      <c r="BB190" s="420"/>
      <c r="BC190" s="421"/>
      <c r="BD190" s="411" t="s">
        <v>175</v>
      </c>
      <c r="BE190" s="411"/>
      <c r="BF190" s="411"/>
      <c r="BG190" s="411"/>
      <c r="BH190" s="411"/>
      <c r="BI190" s="411"/>
      <c r="BJ190" s="411"/>
      <c r="BK190" s="411"/>
      <c r="BL190" s="411"/>
      <c r="BM190" s="411"/>
      <c r="BN190" s="411"/>
      <c r="BO190" s="411"/>
      <c r="BP190" s="411"/>
      <c r="BQ190" s="411"/>
      <c r="BR190" s="411"/>
      <c r="BS190" s="411"/>
      <c r="BT190" s="411" t="s">
        <v>175</v>
      </c>
      <c r="BU190" s="411"/>
      <c r="BV190" s="411"/>
      <c r="BW190" s="411"/>
      <c r="BX190" s="411"/>
      <c r="BY190" s="411"/>
      <c r="BZ190" s="411"/>
      <c r="CA190" s="411"/>
      <c r="CB190" s="411"/>
      <c r="CC190" s="411"/>
      <c r="CD190" s="411"/>
      <c r="CE190" s="411"/>
      <c r="CF190" s="411"/>
      <c r="CG190" s="411"/>
      <c r="CH190" s="411"/>
      <c r="CI190" s="411"/>
      <c r="CJ190" s="412">
        <f>SUM(CJ186:CJ189)</f>
        <v>0</v>
      </c>
      <c r="CK190" s="412"/>
      <c r="CL190" s="412"/>
      <c r="CM190" s="412"/>
      <c r="CN190" s="412"/>
      <c r="CO190" s="412"/>
      <c r="CP190" s="412"/>
      <c r="CQ190" s="412"/>
      <c r="CR190" s="412"/>
      <c r="CS190" s="412"/>
      <c r="CT190" s="412"/>
      <c r="CU190" s="412"/>
      <c r="CV190" s="412"/>
      <c r="CW190" s="412"/>
      <c r="CX190" s="412"/>
      <c r="CY190" s="412"/>
      <c r="CZ190" s="412"/>
      <c r="DA190" s="412"/>
    </row>
    <row r="191" spans="1:105" s="124" customFormat="1" ht="14.25">
      <c r="A191" s="140"/>
      <c r="B191" s="140"/>
      <c r="C191" s="140"/>
      <c r="D191" s="140"/>
      <c r="E191" s="140"/>
      <c r="F191" s="140"/>
      <c r="G191" s="140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</row>
    <row r="192" spans="1:105" s="124" customFormat="1" ht="30" customHeight="1">
      <c r="A192" s="413" t="s">
        <v>330</v>
      </c>
      <c r="B192" s="413"/>
      <c r="C192" s="413"/>
      <c r="D192" s="413"/>
      <c r="E192" s="413"/>
      <c r="F192" s="413"/>
      <c r="G192" s="413"/>
      <c r="H192" s="413"/>
      <c r="I192" s="413"/>
      <c r="J192" s="413"/>
      <c r="K192" s="413"/>
      <c r="L192" s="413"/>
      <c r="M192" s="413"/>
      <c r="N192" s="413"/>
      <c r="O192" s="413"/>
      <c r="P192" s="413"/>
      <c r="Q192" s="413"/>
      <c r="R192" s="413"/>
      <c r="S192" s="413"/>
      <c r="T192" s="413"/>
      <c r="U192" s="413"/>
      <c r="V192" s="413"/>
      <c r="W192" s="413"/>
      <c r="X192" s="413"/>
      <c r="Y192" s="413"/>
      <c r="Z192" s="413"/>
      <c r="AA192" s="413"/>
      <c r="AB192" s="413"/>
      <c r="AC192" s="413"/>
      <c r="AD192" s="413"/>
      <c r="AE192" s="413"/>
      <c r="AF192" s="413"/>
      <c r="AG192" s="413"/>
      <c r="AH192" s="413"/>
      <c r="AI192" s="413"/>
      <c r="AJ192" s="413"/>
      <c r="AK192" s="413"/>
      <c r="AL192" s="413"/>
      <c r="AM192" s="413"/>
      <c r="AN192" s="413"/>
      <c r="AO192" s="413"/>
      <c r="AP192" s="413"/>
      <c r="AQ192" s="413"/>
      <c r="AR192" s="413"/>
      <c r="AS192" s="413"/>
      <c r="AT192" s="413"/>
      <c r="AU192" s="413"/>
      <c r="AV192" s="413"/>
      <c r="AW192" s="413"/>
      <c r="AX192" s="413"/>
      <c r="AY192" s="413"/>
      <c r="AZ192" s="413"/>
      <c r="BA192" s="413"/>
      <c r="BB192" s="413"/>
      <c r="BC192" s="413"/>
      <c r="BD192" s="413"/>
      <c r="BE192" s="413"/>
      <c r="BF192" s="413"/>
      <c r="BG192" s="413"/>
      <c r="BH192" s="413"/>
      <c r="BI192" s="413"/>
      <c r="BJ192" s="413"/>
      <c r="BK192" s="413"/>
      <c r="BL192" s="413"/>
      <c r="BM192" s="413"/>
      <c r="BN192" s="413"/>
      <c r="BO192" s="413"/>
      <c r="BP192" s="413"/>
      <c r="BQ192" s="413"/>
      <c r="BR192" s="413"/>
      <c r="BS192" s="413"/>
      <c r="BT192" s="413"/>
      <c r="BU192" s="413"/>
      <c r="BV192" s="413"/>
      <c r="BW192" s="413"/>
      <c r="BX192" s="413"/>
      <c r="BY192" s="413"/>
      <c r="BZ192" s="413"/>
      <c r="CA192" s="413"/>
      <c r="CB192" s="413"/>
      <c r="CC192" s="413"/>
      <c r="CD192" s="413"/>
      <c r="CE192" s="413"/>
      <c r="CF192" s="413"/>
      <c r="CG192" s="413"/>
      <c r="CH192" s="413"/>
      <c r="CI192" s="413"/>
      <c r="CJ192" s="413"/>
      <c r="CK192" s="413"/>
      <c r="CL192" s="413"/>
      <c r="CM192" s="413"/>
      <c r="CN192" s="413"/>
      <c r="CO192" s="413"/>
      <c r="CP192" s="413"/>
      <c r="CQ192" s="413"/>
      <c r="CR192" s="413"/>
      <c r="CS192" s="413"/>
      <c r="CT192" s="413"/>
      <c r="CU192" s="413"/>
      <c r="CV192" s="413"/>
      <c r="CW192" s="413"/>
      <c r="CX192" s="413"/>
      <c r="CY192" s="413"/>
      <c r="CZ192" s="413"/>
      <c r="DA192" s="413"/>
    </row>
    <row r="193" spans="1:105" s="124" customFormat="1" ht="14.25">
      <c r="A193" s="140"/>
      <c r="B193" s="140"/>
      <c r="C193" s="140"/>
      <c r="D193" s="140"/>
      <c r="E193" s="140"/>
      <c r="F193" s="140"/>
      <c r="G193" s="140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</row>
    <row r="194" spans="1:105" s="124" customFormat="1" ht="14.25">
      <c r="A194" s="406" t="s">
        <v>42</v>
      </c>
      <c r="B194" s="406"/>
      <c r="C194" s="406"/>
      <c r="D194" s="406"/>
      <c r="E194" s="406"/>
      <c r="F194" s="406"/>
      <c r="G194" s="406"/>
      <c r="H194" s="422" t="s">
        <v>331</v>
      </c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22"/>
      <c r="AK194" s="422"/>
      <c r="AL194" s="422"/>
      <c r="AM194" s="422"/>
      <c r="AN194" s="422"/>
      <c r="AO194" s="422"/>
      <c r="AP194" s="422"/>
      <c r="AQ194" s="422"/>
      <c r="AR194" s="422"/>
      <c r="AS194" s="422"/>
      <c r="AT194" s="422"/>
      <c r="AU194" s="422"/>
      <c r="AV194" s="422"/>
      <c r="AW194" s="422"/>
      <c r="AX194" s="422"/>
      <c r="AY194" s="422"/>
      <c r="AZ194" s="422"/>
      <c r="BA194" s="422"/>
      <c r="BB194" s="422"/>
      <c r="BC194" s="422"/>
      <c r="BD194" s="408" t="s">
        <v>329</v>
      </c>
      <c r="BE194" s="408"/>
      <c r="BF194" s="408"/>
      <c r="BG194" s="408"/>
      <c r="BH194" s="408"/>
      <c r="BI194" s="408"/>
      <c r="BJ194" s="408"/>
      <c r="BK194" s="408"/>
      <c r="BL194" s="408"/>
      <c r="BM194" s="408"/>
      <c r="BN194" s="408"/>
      <c r="BO194" s="408"/>
      <c r="BP194" s="408"/>
      <c r="BQ194" s="408"/>
      <c r="BR194" s="408"/>
      <c r="BS194" s="408"/>
      <c r="BT194" s="408">
        <v>12</v>
      </c>
      <c r="BU194" s="408"/>
      <c r="BV194" s="408"/>
      <c r="BW194" s="408"/>
      <c r="BX194" s="408"/>
      <c r="BY194" s="408"/>
      <c r="BZ194" s="408"/>
      <c r="CA194" s="408"/>
      <c r="CB194" s="408"/>
      <c r="CC194" s="408"/>
      <c r="CD194" s="408"/>
      <c r="CE194" s="408"/>
      <c r="CF194" s="408"/>
      <c r="CG194" s="408"/>
      <c r="CH194" s="408"/>
      <c r="CI194" s="408"/>
      <c r="CJ194" s="409">
        <v>37563.3</v>
      </c>
      <c r="CK194" s="409"/>
      <c r="CL194" s="409"/>
      <c r="CM194" s="409"/>
      <c r="CN194" s="409"/>
      <c r="CO194" s="409"/>
      <c r="CP194" s="409"/>
      <c r="CQ194" s="409"/>
      <c r="CR194" s="409"/>
      <c r="CS194" s="409"/>
      <c r="CT194" s="409"/>
      <c r="CU194" s="409"/>
      <c r="CV194" s="409"/>
      <c r="CW194" s="409"/>
      <c r="CX194" s="409"/>
      <c r="CY194" s="409"/>
      <c r="CZ194" s="409"/>
      <c r="DA194" s="409"/>
    </row>
    <row r="195" spans="1:105" s="124" customFormat="1" ht="14.25">
      <c r="A195" s="406" t="s">
        <v>214</v>
      </c>
      <c r="B195" s="406"/>
      <c r="C195" s="406"/>
      <c r="D195" s="406"/>
      <c r="E195" s="406"/>
      <c r="F195" s="406"/>
      <c r="G195" s="406"/>
      <c r="H195" s="422" t="s">
        <v>332</v>
      </c>
      <c r="I195" s="422"/>
      <c r="J195" s="422"/>
      <c r="K195" s="422"/>
      <c r="L195" s="422"/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  <c r="W195" s="422"/>
      <c r="X195" s="422"/>
      <c r="Y195" s="422"/>
      <c r="Z195" s="422"/>
      <c r="AA195" s="422"/>
      <c r="AB195" s="422"/>
      <c r="AC195" s="422"/>
      <c r="AD195" s="422"/>
      <c r="AE195" s="422"/>
      <c r="AF195" s="422"/>
      <c r="AG195" s="422"/>
      <c r="AH195" s="422"/>
      <c r="AI195" s="422"/>
      <c r="AJ195" s="422"/>
      <c r="AK195" s="422"/>
      <c r="AL195" s="422"/>
      <c r="AM195" s="422"/>
      <c r="AN195" s="422"/>
      <c r="AO195" s="422"/>
      <c r="AP195" s="422"/>
      <c r="AQ195" s="422"/>
      <c r="AR195" s="422"/>
      <c r="AS195" s="422"/>
      <c r="AT195" s="422"/>
      <c r="AU195" s="422"/>
      <c r="AV195" s="422"/>
      <c r="AW195" s="422"/>
      <c r="AX195" s="422"/>
      <c r="AY195" s="422"/>
      <c r="AZ195" s="422"/>
      <c r="BA195" s="422"/>
      <c r="BB195" s="422"/>
      <c r="BC195" s="422"/>
      <c r="BD195" s="408" t="s">
        <v>329</v>
      </c>
      <c r="BE195" s="408"/>
      <c r="BF195" s="408"/>
      <c r="BG195" s="408"/>
      <c r="BH195" s="408"/>
      <c r="BI195" s="408"/>
      <c r="BJ195" s="408"/>
      <c r="BK195" s="408"/>
      <c r="BL195" s="408"/>
      <c r="BM195" s="408"/>
      <c r="BN195" s="408"/>
      <c r="BO195" s="408"/>
      <c r="BP195" s="408"/>
      <c r="BQ195" s="408"/>
      <c r="BR195" s="408"/>
      <c r="BS195" s="408"/>
      <c r="BT195" s="408">
        <v>1</v>
      </c>
      <c r="BU195" s="408"/>
      <c r="BV195" s="408"/>
      <c r="BW195" s="408"/>
      <c r="BX195" s="408"/>
      <c r="BY195" s="408"/>
      <c r="BZ195" s="408"/>
      <c r="CA195" s="408"/>
      <c r="CB195" s="408"/>
      <c r="CC195" s="408"/>
      <c r="CD195" s="408"/>
      <c r="CE195" s="408"/>
      <c r="CF195" s="408"/>
      <c r="CG195" s="408"/>
      <c r="CH195" s="408"/>
      <c r="CI195" s="408"/>
      <c r="CJ195" s="409">
        <v>64800</v>
      </c>
      <c r="CK195" s="409"/>
      <c r="CL195" s="409"/>
      <c r="CM195" s="409"/>
      <c r="CN195" s="409"/>
      <c r="CO195" s="409"/>
      <c r="CP195" s="409"/>
      <c r="CQ195" s="409"/>
      <c r="CR195" s="409"/>
      <c r="CS195" s="409"/>
      <c r="CT195" s="409"/>
      <c r="CU195" s="409"/>
      <c r="CV195" s="409"/>
      <c r="CW195" s="409"/>
      <c r="CX195" s="409"/>
      <c r="CY195" s="409"/>
      <c r="CZ195" s="409"/>
      <c r="DA195" s="409"/>
    </row>
    <row r="196" spans="1:105" s="124" customFormat="1" ht="14.25">
      <c r="A196" s="406" t="s">
        <v>225</v>
      </c>
      <c r="B196" s="406"/>
      <c r="C196" s="406"/>
      <c r="D196" s="406"/>
      <c r="E196" s="406"/>
      <c r="F196" s="406"/>
      <c r="G196" s="406"/>
      <c r="H196" s="422" t="s">
        <v>333</v>
      </c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  <c r="W196" s="422"/>
      <c r="X196" s="422"/>
      <c r="Y196" s="422"/>
      <c r="Z196" s="422"/>
      <c r="AA196" s="422"/>
      <c r="AB196" s="422"/>
      <c r="AC196" s="422"/>
      <c r="AD196" s="422"/>
      <c r="AE196" s="422"/>
      <c r="AF196" s="422"/>
      <c r="AG196" s="422"/>
      <c r="AH196" s="422"/>
      <c r="AI196" s="422"/>
      <c r="AJ196" s="422"/>
      <c r="AK196" s="422"/>
      <c r="AL196" s="422"/>
      <c r="AM196" s="422"/>
      <c r="AN196" s="422"/>
      <c r="AO196" s="422"/>
      <c r="AP196" s="422"/>
      <c r="AQ196" s="422"/>
      <c r="AR196" s="422"/>
      <c r="AS196" s="422"/>
      <c r="AT196" s="422"/>
      <c r="AU196" s="422"/>
      <c r="AV196" s="422"/>
      <c r="AW196" s="422"/>
      <c r="AX196" s="422"/>
      <c r="AY196" s="422"/>
      <c r="AZ196" s="422"/>
      <c r="BA196" s="422"/>
      <c r="BB196" s="422"/>
      <c r="BC196" s="422"/>
      <c r="BD196" s="408" t="s">
        <v>329</v>
      </c>
      <c r="BE196" s="408"/>
      <c r="BF196" s="408"/>
      <c r="BG196" s="408"/>
      <c r="BH196" s="408"/>
      <c r="BI196" s="408"/>
      <c r="BJ196" s="408"/>
      <c r="BK196" s="408"/>
      <c r="BL196" s="408"/>
      <c r="BM196" s="408"/>
      <c r="BN196" s="408"/>
      <c r="BO196" s="408"/>
      <c r="BP196" s="408"/>
      <c r="BQ196" s="408"/>
      <c r="BR196" s="408"/>
      <c r="BS196" s="408"/>
      <c r="BT196" s="408">
        <v>1</v>
      </c>
      <c r="BU196" s="408"/>
      <c r="BV196" s="408"/>
      <c r="BW196" s="408"/>
      <c r="BX196" s="408"/>
      <c r="BY196" s="408"/>
      <c r="BZ196" s="408"/>
      <c r="CA196" s="408"/>
      <c r="CB196" s="408"/>
      <c r="CC196" s="408"/>
      <c r="CD196" s="408"/>
      <c r="CE196" s="408"/>
      <c r="CF196" s="408"/>
      <c r="CG196" s="408"/>
      <c r="CH196" s="408"/>
      <c r="CI196" s="408"/>
      <c r="CJ196" s="409">
        <v>17014</v>
      </c>
      <c r="CK196" s="409"/>
      <c r="CL196" s="409"/>
      <c r="CM196" s="409"/>
      <c r="CN196" s="409"/>
      <c r="CO196" s="409"/>
      <c r="CP196" s="409"/>
      <c r="CQ196" s="409"/>
      <c r="CR196" s="409"/>
      <c r="CS196" s="409"/>
      <c r="CT196" s="409"/>
      <c r="CU196" s="409"/>
      <c r="CV196" s="409"/>
      <c r="CW196" s="409"/>
      <c r="CX196" s="409"/>
      <c r="CY196" s="409"/>
      <c r="CZ196" s="409"/>
      <c r="DA196" s="409"/>
    </row>
    <row r="197" spans="1:105" s="124" customFormat="1" ht="14.25">
      <c r="A197" s="406" t="s">
        <v>278</v>
      </c>
      <c r="B197" s="406"/>
      <c r="C197" s="406"/>
      <c r="D197" s="406"/>
      <c r="E197" s="406"/>
      <c r="F197" s="406"/>
      <c r="G197" s="406"/>
      <c r="H197" s="422" t="s">
        <v>380</v>
      </c>
      <c r="I197" s="422"/>
      <c r="J197" s="422"/>
      <c r="K197" s="422"/>
      <c r="L197" s="422"/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  <c r="W197" s="422"/>
      <c r="X197" s="422"/>
      <c r="Y197" s="422"/>
      <c r="Z197" s="422"/>
      <c r="AA197" s="422"/>
      <c r="AB197" s="422"/>
      <c r="AC197" s="422"/>
      <c r="AD197" s="422"/>
      <c r="AE197" s="422"/>
      <c r="AF197" s="422"/>
      <c r="AG197" s="422"/>
      <c r="AH197" s="422"/>
      <c r="AI197" s="422"/>
      <c r="AJ197" s="422"/>
      <c r="AK197" s="422"/>
      <c r="AL197" s="422"/>
      <c r="AM197" s="422"/>
      <c r="AN197" s="422"/>
      <c r="AO197" s="422"/>
      <c r="AP197" s="422"/>
      <c r="AQ197" s="422"/>
      <c r="AR197" s="422"/>
      <c r="AS197" s="422"/>
      <c r="AT197" s="422"/>
      <c r="AU197" s="422"/>
      <c r="AV197" s="422"/>
      <c r="AW197" s="422"/>
      <c r="AX197" s="422"/>
      <c r="AY197" s="422"/>
      <c r="AZ197" s="422"/>
      <c r="BA197" s="422"/>
      <c r="BB197" s="422"/>
      <c r="BC197" s="422"/>
      <c r="BD197" s="408" t="s">
        <v>329</v>
      </c>
      <c r="BE197" s="408"/>
      <c r="BF197" s="408"/>
      <c r="BG197" s="408"/>
      <c r="BH197" s="408"/>
      <c r="BI197" s="408"/>
      <c r="BJ197" s="408"/>
      <c r="BK197" s="408"/>
      <c r="BL197" s="408"/>
      <c r="BM197" s="408"/>
      <c r="BN197" s="408"/>
      <c r="BO197" s="408"/>
      <c r="BP197" s="408"/>
      <c r="BQ197" s="408"/>
      <c r="BR197" s="408"/>
      <c r="BS197" s="408"/>
      <c r="BT197" s="408">
        <v>2</v>
      </c>
      <c r="BU197" s="408"/>
      <c r="BV197" s="408"/>
      <c r="BW197" s="408"/>
      <c r="BX197" s="408"/>
      <c r="BY197" s="408"/>
      <c r="BZ197" s="408"/>
      <c r="CA197" s="408"/>
      <c r="CB197" s="408"/>
      <c r="CC197" s="408"/>
      <c r="CD197" s="408"/>
      <c r="CE197" s="408"/>
      <c r="CF197" s="408"/>
      <c r="CG197" s="408"/>
      <c r="CH197" s="408"/>
      <c r="CI197" s="408"/>
      <c r="CJ197" s="409">
        <v>47000</v>
      </c>
      <c r="CK197" s="409"/>
      <c r="CL197" s="409"/>
      <c r="CM197" s="409"/>
      <c r="CN197" s="409"/>
      <c r="CO197" s="409"/>
      <c r="CP197" s="409"/>
      <c r="CQ197" s="409"/>
      <c r="CR197" s="409"/>
      <c r="CS197" s="409"/>
      <c r="CT197" s="409"/>
      <c r="CU197" s="409"/>
      <c r="CV197" s="409"/>
      <c r="CW197" s="409"/>
      <c r="CX197" s="409"/>
      <c r="CY197" s="409"/>
      <c r="CZ197" s="409"/>
      <c r="DA197" s="409"/>
    </row>
    <row r="198" spans="1:105" s="124" customFormat="1" ht="14.25">
      <c r="A198" s="406" t="s">
        <v>279</v>
      </c>
      <c r="B198" s="406"/>
      <c r="C198" s="406"/>
      <c r="D198" s="406"/>
      <c r="E198" s="406"/>
      <c r="F198" s="406"/>
      <c r="G198" s="406"/>
      <c r="H198" s="422" t="s">
        <v>334</v>
      </c>
      <c r="I198" s="422"/>
      <c r="J198" s="422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2"/>
      <c r="X198" s="422"/>
      <c r="Y198" s="422"/>
      <c r="Z198" s="422"/>
      <c r="AA198" s="422"/>
      <c r="AB198" s="422"/>
      <c r="AC198" s="422"/>
      <c r="AD198" s="422"/>
      <c r="AE198" s="422"/>
      <c r="AF198" s="422"/>
      <c r="AG198" s="422"/>
      <c r="AH198" s="422"/>
      <c r="AI198" s="422"/>
      <c r="AJ198" s="422"/>
      <c r="AK198" s="422"/>
      <c r="AL198" s="422"/>
      <c r="AM198" s="422"/>
      <c r="AN198" s="422"/>
      <c r="AO198" s="422"/>
      <c r="AP198" s="422"/>
      <c r="AQ198" s="422"/>
      <c r="AR198" s="422"/>
      <c r="AS198" s="422"/>
      <c r="AT198" s="422"/>
      <c r="AU198" s="422"/>
      <c r="AV198" s="422"/>
      <c r="AW198" s="422"/>
      <c r="AX198" s="422"/>
      <c r="AY198" s="422"/>
      <c r="AZ198" s="422"/>
      <c r="BA198" s="422"/>
      <c r="BB198" s="422"/>
      <c r="BC198" s="422"/>
      <c r="BD198" s="408" t="s">
        <v>329</v>
      </c>
      <c r="BE198" s="408"/>
      <c r="BF198" s="408"/>
      <c r="BG198" s="408"/>
      <c r="BH198" s="408"/>
      <c r="BI198" s="408"/>
      <c r="BJ198" s="408"/>
      <c r="BK198" s="408"/>
      <c r="BL198" s="408"/>
      <c r="BM198" s="408"/>
      <c r="BN198" s="408"/>
      <c r="BO198" s="408"/>
      <c r="BP198" s="408"/>
      <c r="BQ198" s="408"/>
      <c r="BR198" s="408"/>
      <c r="BS198" s="408"/>
      <c r="BT198" s="408">
        <v>12</v>
      </c>
      <c r="BU198" s="408"/>
      <c r="BV198" s="408"/>
      <c r="BW198" s="408"/>
      <c r="BX198" s="408"/>
      <c r="BY198" s="408"/>
      <c r="BZ198" s="408"/>
      <c r="CA198" s="408"/>
      <c r="CB198" s="408"/>
      <c r="CC198" s="408"/>
      <c r="CD198" s="408"/>
      <c r="CE198" s="408"/>
      <c r="CF198" s="408"/>
      <c r="CG198" s="408"/>
      <c r="CH198" s="408"/>
      <c r="CI198" s="408"/>
      <c r="CJ198" s="409">
        <v>103877.2</v>
      </c>
      <c r="CK198" s="409"/>
      <c r="CL198" s="409"/>
      <c r="CM198" s="409"/>
      <c r="CN198" s="409"/>
      <c r="CO198" s="409"/>
      <c r="CP198" s="409"/>
      <c r="CQ198" s="409"/>
      <c r="CR198" s="409"/>
      <c r="CS198" s="409"/>
      <c r="CT198" s="409"/>
      <c r="CU198" s="409"/>
      <c r="CV198" s="409"/>
      <c r="CW198" s="409"/>
      <c r="CX198" s="409"/>
      <c r="CY198" s="409"/>
      <c r="CZ198" s="409"/>
      <c r="DA198" s="409"/>
    </row>
    <row r="199" spans="1:105" s="124" customFormat="1" ht="14.25">
      <c r="A199" s="406"/>
      <c r="B199" s="406"/>
      <c r="C199" s="406"/>
      <c r="D199" s="406"/>
      <c r="E199" s="406"/>
      <c r="F199" s="406"/>
      <c r="G199" s="406"/>
      <c r="H199" s="422"/>
      <c r="I199" s="422"/>
      <c r="J199" s="422"/>
      <c r="K199" s="422"/>
      <c r="L199" s="422"/>
      <c r="M199" s="422"/>
      <c r="N199" s="422"/>
      <c r="O199" s="422"/>
      <c r="P199" s="422"/>
      <c r="Q199" s="422"/>
      <c r="R199" s="422"/>
      <c r="S199" s="422"/>
      <c r="T199" s="422"/>
      <c r="U199" s="422"/>
      <c r="V199" s="422"/>
      <c r="W199" s="422"/>
      <c r="X199" s="422"/>
      <c r="Y199" s="422"/>
      <c r="Z199" s="422"/>
      <c r="AA199" s="422"/>
      <c r="AB199" s="422"/>
      <c r="AC199" s="422"/>
      <c r="AD199" s="422"/>
      <c r="AE199" s="422"/>
      <c r="AF199" s="422"/>
      <c r="AG199" s="422"/>
      <c r="AH199" s="422"/>
      <c r="AI199" s="422"/>
      <c r="AJ199" s="422"/>
      <c r="AK199" s="422"/>
      <c r="AL199" s="422"/>
      <c r="AM199" s="422"/>
      <c r="AN199" s="422"/>
      <c r="AO199" s="422"/>
      <c r="AP199" s="422"/>
      <c r="AQ199" s="422"/>
      <c r="AR199" s="422"/>
      <c r="AS199" s="422"/>
      <c r="AT199" s="422"/>
      <c r="AU199" s="422"/>
      <c r="AV199" s="422"/>
      <c r="AW199" s="422"/>
      <c r="AX199" s="422"/>
      <c r="AY199" s="422"/>
      <c r="AZ199" s="422"/>
      <c r="BA199" s="422"/>
      <c r="BB199" s="422"/>
      <c r="BC199" s="422"/>
      <c r="BD199" s="408"/>
      <c r="BE199" s="408"/>
      <c r="BF199" s="408"/>
      <c r="BG199" s="408"/>
      <c r="BH199" s="408"/>
      <c r="BI199" s="408"/>
      <c r="BJ199" s="408"/>
      <c r="BK199" s="408"/>
      <c r="BL199" s="408"/>
      <c r="BM199" s="408"/>
      <c r="BN199" s="408"/>
      <c r="BO199" s="408"/>
      <c r="BP199" s="408"/>
      <c r="BQ199" s="408"/>
      <c r="BR199" s="408"/>
      <c r="BS199" s="408"/>
      <c r="BT199" s="408"/>
      <c r="BU199" s="408"/>
      <c r="BV199" s="408"/>
      <c r="BW199" s="408"/>
      <c r="BX199" s="408"/>
      <c r="BY199" s="408"/>
      <c r="BZ199" s="408"/>
      <c r="CA199" s="408"/>
      <c r="CB199" s="408"/>
      <c r="CC199" s="408"/>
      <c r="CD199" s="408"/>
      <c r="CE199" s="408"/>
      <c r="CF199" s="408"/>
      <c r="CG199" s="408"/>
      <c r="CH199" s="408"/>
      <c r="CI199" s="408"/>
      <c r="CJ199" s="409"/>
      <c r="CK199" s="409"/>
      <c r="CL199" s="409"/>
      <c r="CM199" s="409"/>
      <c r="CN199" s="409"/>
      <c r="CO199" s="409"/>
      <c r="CP199" s="409"/>
      <c r="CQ199" s="409"/>
      <c r="CR199" s="409"/>
      <c r="CS199" s="409"/>
      <c r="CT199" s="409"/>
      <c r="CU199" s="409"/>
      <c r="CV199" s="409"/>
      <c r="CW199" s="409"/>
      <c r="CX199" s="409"/>
      <c r="CY199" s="409"/>
      <c r="CZ199" s="409"/>
      <c r="DA199" s="409"/>
    </row>
    <row r="200" spans="1:105" s="124" customFormat="1" ht="14.25">
      <c r="A200" s="406"/>
      <c r="B200" s="406"/>
      <c r="C200" s="406"/>
      <c r="D200" s="406"/>
      <c r="E200" s="406"/>
      <c r="F200" s="406"/>
      <c r="G200" s="406"/>
      <c r="H200" s="420" t="s">
        <v>192</v>
      </c>
      <c r="I200" s="420"/>
      <c r="J200" s="420"/>
      <c r="K200" s="420"/>
      <c r="L200" s="420"/>
      <c r="M200" s="420"/>
      <c r="N200" s="420"/>
      <c r="O200" s="420"/>
      <c r="P200" s="420"/>
      <c r="Q200" s="420"/>
      <c r="R200" s="420"/>
      <c r="S200" s="420"/>
      <c r="T200" s="420"/>
      <c r="U200" s="420"/>
      <c r="V200" s="420"/>
      <c r="W200" s="420"/>
      <c r="X200" s="420"/>
      <c r="Y200" s="420"/>
      <c r="Z200" s="420"/>
      <c r="AA200" s="420"/>
      <c r="AB200" s="420"/>
      <c r="AC200" s="420"/>
      <c r="AD200" s="420"/>
      <c r="AE200" s="420"/>
      <c r="AF200" s="420"/>
      <c r="AG200" s="420"/>
      <c r="AH200" s="420"/>
      <c r="AI200" s="420"/>
      <c r="AJ200" s="420"/>
      <c r="AK200" s="420"/>
      <c r="AL200" s="420"/>
      <c r="AM200" s="420"/>
      <c r="AN200" s="420"/>
      <c r="AO200" s="420"/>
      <c r="AP200" s="420"/>
      <c r="AQ200" s="420"/>
      <c r="AR200" s="420"/>
      <c r="AS200" s="420"/>
      <c r="AT200" s="420"/>
      <c r="AU200" s="420"/>
      <c r="AV200" s="420"/>
      <c r="AW200" s="420"/>
      <c r="AX200" s="420"/>
      <c r="AY200" s="420"/>
      <c r="AZ200" s="420"/>
      <c r="BA200" s="420"/>
      <c r="BB200" s="420"/>
      <c r="BC200" s="421"/>
      <c r="BD200" s="411" t="s">
        <v>175</v>
      </c>
      <c r="BE200" s="411"/>
      <c r="BF200" s="411"/>
      <c r="BG200" s="411"/>
      <c r="BH200" s="411"/>
      <c r="BI200" s="411"/>
      <c r="BJ200" s="411"/>
      <c r="BK200" s="411"/>
      <c r="BL200" s="411"/>
      <c r="BM200" s="411"/>
      <c r="BN200" s="411"/>
      <c r="BO200" s="411"/>
      <c r="BP200" s="411"/>
      <c r="BQ200" s="411"/>
      <c r="BR200" s="411"/>
      <c r="BS200" s="411"/>
      <c r="BT200" s="411" t="s">
        <v>175</v>
      </c>
      <c r="BU200" s="411"/>
      <c r="BV200" s="411"/>
      <c r="BW200" s="411"/>
      <c r="BX200" s="411"/>
      <c r="BY200" s="411"/>
      <c r="BZ200" s="411"/>
      <c r="CA200" s="411"/>
      <c r="CB200" s="411"/>
      <c r="CC200" s="411"/>
      <c r="CD200" s="411"/>
      <c r="CE200" s="411"/>
      <c r="CF200" s="411"/>
      <c r="CG200" s="411"/>
      <c r="CH200" s="411"/>
      <c r="CI200" s="411"/>
      <c r="CJ200" s="412">
        <f>SUM(CJ194:CJ199)</f>
        <v>270254.5</v>
      </c>
      <c r="CK200" s="412"/>
      <c r="CL200" s="412"/>
      <c r="CM200" s="412"/>
      <c r="CN200" s="412"/>
      <c r="CO200" s="412"/>
      <c r="CP200" s="412"/>
      <c r="CQ200" s="412"/>
      <c r="CR200" s="412"/>
      <c r="CS200" s="412"/>
      <c r="CT200" s="412"/>
      <c r="CU200" s="412"/>
      <c r="CV200" s="412"/>
      <c r="CW200" s="412"/>
      <c r="CX200" s="412"/>
      <c r="CY200" s="412"/>
      <c r="CZ200" s="412"/>
      <c r="DA200" s="412"/>
    </row>
    <row r="201" spans="1:105" s="124" customFormat="1" ht="14.25">
      <c r="A201" s="140"/>
      <c r="B201" s="140"/>
      <c r="C201" s="140"/>
      <c r="D201" s="140"/>
      <c r="E201" s="140"/>
      <c r="F201" s="140"/>
      <c r="G201" s="140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</row>
    <row r="202" spans="1:105" s="124" customFormat="1" ht="40.5" customHeight="1">
      <c r="A202" s="413" t="s">
        <v>335</v>
      </c>
      <c r="B202" s="413"/>
      <c r="C202" s="413"/>
      <c r="D202" s="413"/>
      <c r="E202" s="413"/>
      <c r="F202" s="413"/>
      <c r="G202" s="413"/>
      <c r="H202" s="413"/>
      <c r="I202" s="413"/>
      <c r="J202" s="413"/>
      <c r="K202" s="413"/>
      <c r="L202" s="413"/>
      <c r="M202" s="413"/>
      <c r="N202" s="413"/>
      <c r="O202" s="413"/>
      <c r="P202" s="413"/>
      <c r="Q202" s="413"/>
      <c r="R202" s="413"/>
      <c r="S202" s="413"/>
      <c r="T202" s="413"/>
      <c r="U202" s="413"/>
      <c r="V202" s="413"/>
      <c r="W202" s="413"/>
      <c r="X202" s="413"/>
      <c r="Y202" s="413"/>
      <c r="Z202" s="413"/>
      <c r="AA202" s="413"/>
      <c r="AB202" s="413"/>
      <c r="AC202" s="413"/>
      <c r="AD202" s="413"/>
      <c r="AE202" s="413"/>
      <c r="AF202" s="413"/>
      <c r="AG202" s="413"/>
      <c r="AH202" s="413"/>
      <c r="AI202" s="413"/>
      <c r="AJ202" s="413"/>
      <c r="AK202" s="413"/>
      <c r="AL202" s="413"/>
      <c r="AM202" s="413"/>
      <c r="AN202" s="413"/>
      <c r="AO202" s="413"/>
      <c r="AP202" s="413"/>
      <c r="AQ202" s="413"/>
      <c r="AR202" s="413"/>
      <c r="AS202" s="413"/>
      <c r="AT202" s="413"/>
      <c r="AU202" s="413"/>
      <c r="AV202" s="413"/>
      <c r="AW202" s="413"/>
      <c r="AX202" s="413"/>
      <c r="AY202" s="413"/>
      <c r="AZ202" s="413"/>
      <c r="BA202" s="413"/>
      <c r="BB202" s="413"/>
      <c r="BC202" s="413"/>
      <c r="BD202" s="413"/>
      <c r="BE202" s="413"/>
      <c r="BF202" s="413"/>
      <c r="BG202" s="413"/>
      <c r="BH202" s="413"/>
      <c r="BI202" s="413"/>
      <c r="BJ202" s="413"/>
      <c r="BK202" s="413"/>
      <c r="BL202" s="413"/>
      <c r="BM202" s="413"/>
      <c r="BN202" s="413"/>
      <c r="BO202" s="413"/>
      <c r="BP202" s="413"/>
      <c r="BQ202" s="413"/>
      <c r="BR202" s="413"/>
      <c r="BS202" s="413"/>
      <c r="BT202" s="413"/>
      <c r="BU202" s="413"/>
      <c r="BV202" s="413"/>
      <c r="BW202" s="413"/>
      <c r="BX202" s="413"/>
      <c r="BY202" s="413"/>
      <c r="BZ202" s="413"/>
      <c r="CA202" s="413"/>
      <c r="CB202" s="413"/>
      <c r="CC202" s="413"/>
      <c r="CD202" s="413"/>
      <c r="CE202" s="413"/>
      <c r="CF202" s="413"/>
      <c r="CG202" s="413"/>
      <c r="CH202" s="413"/>
      <c r="CI202" s="413"/>
      <c r="CJ202" s="413"/>
      <c r="CK202" s="413"/>
      <c r="CL202" s="413"/>
      <c r="CM202" s="413"/>
      <c r="CN202" s="413"/>
      <c r="CO202" s="413"/>
      <c r="CP202" s="413"/>
      <c r="CQ202" s="413"/>
      <c r="CR202" s="413"/>
      <c r="CS202" s="413"/>
      <c r="CT202" s="413"/>
      <c r="CU202" s="413"/>
      <c r="CV202" s="413"/>
      <c r="CW202" s="413"/>
      <c r="CX202" s="413"/>
      <c r="CY202" s="413"/>
      <c r="CZ202" s="413"/>
      <c r="DA202" s="413"/>
    </row>
    <row r="203" spans="1:105" s="124" customFormat="1" ht="14.25">
      <c r="A203" s="140"/>
      <c r="B203" s="140"/>
      <c r="C203" s="140"/>
      <c r="D203" s="140"/>
      <c r="E203" s="140"/>
      <c r="F203" s="140"/>
      <c r="G203" s="140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</row>
    <row r="204" spans="1:105" s="124" customFormat="1" ht="14.25">
      <c r="A204" s="406" t="s">
        <v>42</v>
      </c>
      <c r="B204" s="406"/>
      <c r="C204" s="406"/>
      <c r="D204" s="406"/>
      <c r="E204" s="406"/>
      <c r="F204" s="406"/>
      <c r="G204" s="406"/>
      <c r="H204" s="422" t="s">
        <v>336</v>
      </c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422"/>
      <c r="AA204" s="422"/>
      <c r="AB204" s="422"/>
      <c r="AC204" s="422"/>
      <c r="AD204" s="422"/>
      <c r="AE204" s="422"/>
      <c r="AF204" s="422"/>
      <c r="AG204" s="422"/>
      <c r="AH204" s="422"/>
      <c r="AI204" s="422"/>
      <c r="AJ204" s="422"/>
      <c r="AK204" s="422"/>
      <c r="AL204" s="422"/>
      <c r="AM204" s="422"/>
      <c r="AN204" s="422"/>
      <c r="AO204" s="422"/>
      <c r="AP204" s="422"/>
      <c r="AQ204" s="422"/>
      <c r="AR204" s="422"/>
      <c r="AS204" s="422"/>
      <c r="AT204" s="422"/>
      <c r="AU204" s="422"/>
      <c r="AV204" s="422"/>
      <c r="AW204" s="422"/>
      <c r="AX204" s="422"/>
      <c r="AY204" s="422"/>
      <c r="AZ204" s="422"/>
      <c r="BA204" s="422"/>
      <c r="BB204" s="422"/>
      <c r="BC204" s="422"/>
      <c r="BD204" s="408" t="s">
        <v>329</v>
      </c>
      <c r="BE204" s="408"/>
      <c r="BF204" s="408"/>
      <c r="BG204" s="408"/>
      <c r="BH204" s="408"/>
      <c r="BI204" s="408"/>
      <c r="BJ204" s="408"/>
      <c r="BK204" s="408"/>
      <c r="BL204" s="408"/>
      <c r="BM204" s="408"/>
      <c r="BN204" s="408"/>
      <c r="BO204" s="408"/>
      <c r="BP204" s="408"/>
      <c r="BQ204" s="408"/>
      <c r="BR204" s="408"/>
      <c r="BS204" s="408"/>
      <c r="BT204" s="408">
        <v>12</v>
      </c>
      <c r="BU204" s="408"/>
      <c r="BV204" s="408"/>
      <c r="BW204" s="408"/>
      <c r="BX204" s="408"/>
      <c r="BY204" s="408"/>
      <c r="BZ204" s="408"/>
      <c r="CA204" s="408"/>
      <c r="CB204" s="408"/>
      <c r="CC204" s="408"/>
      <c r="CD204" s="408"/>
      <c r="CE204" s="408"/>
      <c r="CF204" s="408"/>
      <c r="CG204" s="408"/>
      <c r="CH204" s="408"/>
      <c r="CI204" s="408"/>
      <c r="CJ204" s="409">
        <v>18000</v>
      </c>
      <c r="CK204" s="409"/>
      <c r="CL204" s="409"/>
      <c r="CM204" s="409"/>
      <c r="CN204" s="409"/>
      <c r="CO204" s="409"/>
      <c r="CP204" s="409"/>
      <c r="CQ204" s="409"/>
      <c r="CR204" s="409"/>
      <c r="CS204" s="409"/>
      <c r="CT204" s="409"/>
      <c r="CU204" s="409"/>
      <c r="CV204" s="409"/>
      <c r="CW204" s="409"/>
      <c r="CX204" s="409"/>
      <c r="CY204" s="409"/>
      <c r="CZ204" s="409"/>
      <c r="DA204" s="409"/>
    </row>
    <row r="205" spans="1:105" s="124" customFormat="1" ht="14.25">
      <c r="A205" s="406" t="s">
        <v>214</v>
      </c>
      <c r="B205" s="406"/>
      <c r="C205" s="406"/>
      <c r="D205" s="406"/>
      <c r="E205" s="406"/>
      <c r="F205" s="406"/>
      <c r="G205" s="406"/>
      <c r="H205" s="422" t="s">
        <v>337</v>
      </c>
      <c r="I205" s="422"/>
      <c r="J205" s="422"/>
      <c r="K205" s="422"/>
      <c r="L205" s="422"/>
      <c r="M205" s="422"/>
      <c r="N205" s="422"/>
      <c r="O205" s="422"/>
      <c r="P205" s="422"/>
      <c r="Q205" s="422"/>
      <c r="R205" s="422"/>
      <c r="S205" s="422"/>
      <c r="T205" s="422"/>
      <c r="U205" s="422"/>
      <c r="V205" s="422"/>
      <c r="W205" s="422"/>
      <c r="X205" s="422"/>
      <c r="Y205" s="422"/>
      <c r="Z205" s="422"/>
      <c r="AA205" s="422"/>
      <c r="AB205" s="422"/>
      <c r="AC205" s="422"/>
      <c r="AD205" s="422"/>
      <c r="AE205" s="422"/>
      <c r="AF205" s="422"/>
      <c r="AG205" s="422"/>
      <c r="AH205" s="422"/>
      <c r="AI205" s="422"/>
      <c r="AJ205" s="422"/>
      <c r="AK205" s="422"/>
      <c r="AL205" s="422"/>
      <c r="AM205" s="422"/>
      <c r="AN205" s="422"/>
      <c r="AO205" s="422"/>
      <c r="AP205" s="422"/>
      <c r="AQ205" s="422"/>
      <c r="AR205" s="422"/>
      <c r="AS205" s="422"/>
      <c r="AT205" s="422"/>
      <c r="AU205" s="422"/>
      <c r="AV205" s="422"/>
      <c r="AW205" s="422"/>
      <c r="AX205" s="422"/>
      <c r="AY205" s="422"/>
      <c r="AZ205" s="422"/>
      <c r="BA205" s="422"/>
      <c r="BB205" s="422"/>
      <c r="BC205" s="422"/>
      <c r="BD205" s="408" t="s">
        <v>329</v>
      </c>
      <c r="BE205" s="408"/>
      <c r="BF205" s="408"/>
      <c r="BG205" s="408"/>
      <c r="BH205" s="408"/>
      <c r="BI205" s="408"/>
      <c r="BJ205" s="408"/>
      <c r="BK205" s="408"/>
      <c r="BL205" s="408"/>
      <c r="BM205" s="408"/>
      <c r="BN205" s="408"/>
      <c r="BO205" s="408"/>
      <c r="BP205" s="408"/>
      <c r="BQ205" s="408"/>
      <c r="BR205" s="408"/>
      <c r="BS205" s="408"/>
      <c r="BT205" s="408">
        <v>1</v>
      </c>
      <c r="BU205" s="408"/>
      <c r="BV205" s="408"/>
      <c r="BW205" s="408"/>
      <c r="BX205" s="408"/>
      <c r="BY205" s="408"/>
      <c r="BZ205" s="408"/>
      <c r="CA205" s="408"/>
      <c r="CB205" s="408"/>
      <c r="CC205" s="408"/>
      <c r="CD205" s="408"/>
      <c r="CE205" s="408"/>
      <c r="CF205" s="408"/>
      <c r="CG205" s="408"/>
      <c r="CH205" s="408"/>
      <c r="CI205" s="408"/>
      <c r="CJ205" s="409">
        <v>51800</v>
      </c>
      <c r="CK205" s="409"/>
      <c r="CL205" s="409"/>
      <c r="CM205" s="409"/>
      <c r="CN205" s="409"/>
      <c r="CO205" s="409"/>
      <c r="CP205" s="409"/>
      <c r="CQ205" s="409"/>
      <c r="CR205" s="409"/>
      <c r="CS205" s="409"/>
      <c r="CT205" s="409"/>
      <c r="CU205" s="409"/>
      <c r="CV205" s="409"/>
      <c r="CW205" s="409"/>
      <c r="CX205" s="409"/>
      <c r="CY205" s="409"/>
      <c r="CZ205" s="409"/>
      <c r="DA205" s="409"/>
    </row>
    <row r="206" spans="1:105" s="124" customFormat="1" ht="14.25">
      <c r="A206" s="442"/>
      <c r="B206" s="442"/>
      <c r="C206" s="442"/>
      <c r="D206" s="442"/>
      <c r="E206" s="442"/>
      <c r="F206" s="442"/>
      <c r="G206" s="442"/>
      <c r="H206" s="422"/>
      <c r="I206" s="422"/>
      <c r="J206" s="422"/>
      <c r="K206" s="422"/>
      <c r="L206" s="422"/>
      <c r="M206" s="422"/>
      <c r="N206" s="422"/>
      <c r="O206" s="422"/>
      <c r="P206" s="422"/>
      <c r="Q206" s="422"/>
      <c r="R206" s="422"/>
      <c r="S206" s="422"/>
      <c r="T206" s="422"/>
      <c r="U206" s="422"/>
      <c r="V206" s="422"/>
      <c r="W206" s="422"/>
      <c r="X206" s="422"/>
      <c r="Y206" s="422"/>
      <c r="Z206" s="422"/>
      <c r="AA206" s="422"/>
      <c r="AB206" s="422"/>
      <c r="AC206" s="422"/>
      <c r="AD206" s="422"/>
      <c r="AE206" s="422"/>
      <c r="AF206" s="422"/>
      <c r="AG206" s="422"/>
      <c r="AH206" s="422"/>
      <c r="AI206" s="422"/>
      <c r="AJ206" s="422"/>
      <c r="AK206" s="422"/>
      <c r="AL206" s="422"/>
      <c r="AM206" s="422"/>
      <c r="AN206" s="422"/>
      <c r="AO206" s="422"/>
      <c r="AP206" s="422"/>
      <c r="AQ206" s="422"/>
      <c r="AR206" s="422"/>
      <c r="AS206" s="422"/>
      <c r="AT206" s="422"/>
      <c r="AU206" s="422"/>
      <c r="AV206" s="422"/>
      <c r="AW206" s="422"/>
      <c r="AX206" s="422"/>
      <c r="AY206" s="422"/>
      <c r="AZ206" s="422"/>
      <c r="BA206" s="422"/>
      <c r="BB206" s="422"/>
      <c r="BC206" s="422"/>
      <c r="BD206" s="408"/>
      <c r="BE206" s="408"/>
      <c r="BF206" s="408"/>
      <c r="BG206" s="408"/>
      <c r="BH206" s="408"/>
      <c r="BI206" s="408"/>
      <c r="BJ206" s="408"/>
      <c r="BK206" s="408"/>
      <c r="BL206" s="408"/>
      <c r="BM206" s="408"/>
      <c r="BN206" s="408"/>
      <c r="BO206" s="408"/>
      <c r="BP206" s="408"/>
      <c r="BQ206" s="408"/>
      <c r="BR206" s="408"/>
      <c r="BS206" s="408"/>
      <c r="BT206" s="408"/>
      <c r="BU206" s="408"/>
      <c r="BV206" s="408"/>
      <c r="BW206" s="408"/>
      <c r="BX206" s="408"/>
      <c r="BY206" s="408"/>
      <c r="BZ206" s="408"/>
      <c r="CA206" s="408"/>
      <c r="CB206" s="408"/>
      <c r="CC206" s="408"/>
      <c r="CD206" s="408"/>
      <c r="CE206" s="408"/>
      <c r="CF206" s="408"/>
      <c r="CG206" s="408"/>
      <c r="CH206" s="408"/>
      <c r="CI206" s="408"/>
      <c r="CJ206" s="409"/>
      <c r="CK206" s="409"/>
      <c r="CL206" s="409"/>
      <c r="CM206" s="409"/>
      <c r="CN206" s="409"/>
      <c r="CO206" s="409"/>
      <c r="CP206" s="409"/>
      <c r="CQ206" s="409"/>
      <c r="CR206" s="409"/>
      <c r="CS206" s="409"/>
      <c r="CT206" s="409"/>
      <c r="CU206" s="409"/>
      <c r="CV206" s="409"/>
      <c r="CW206" s="409"/>
      <c r="CX206" s="409"/>
      <c r="CY206" s="409"/>
      <c r="CZ206" s="409"/>
      <c r="DA206" s="409"/>
    </row>
    <row r="207" spans="1:105" s="124" customFormat="1" ht="14.25">
      <c r="A207" s="406"/>
      <c r="B207" s="406"/>
      <c r="C207" s="406"/>
      <c r="D207" s="406"/>
      <c r="E207" s="406"/>
      <c r="F207" s="406"/>
      <c r="G207" s="406"/>
      <c r="H207" s="420" t="s">
        <v>192</v>
      </c>
      <c r="I207" s="420"/>
      <c r="J207" s="420"/>
      <c r="K207" s="420"/>
      <c r="L207" s="420"/>
      <c r="M207" s="420"/>
      <c r="N207" s="420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  <c r="Z207" s="420"/>
      <c r="AA207" s="420"/>
      <c r="AB207" s="420"/>
      <c r="AC207" s="420"/>
      <c r="AD207" s="420"/>
      <c r="AE207" s="420"/>
      <c r="AF207" s="420"/>
      <c r="AG207" s="420"/>
      <c r="AH207" s="420"/>
      <c r="AI207" s="420"/>
      <c r="AJ207" s="420"/>
      <c r="AK207" s="420"/>
      <c r="AL207" s="420"/>
      <c r="AM207" s="420"/>
      <c r="AN207" s="420"/>
      <c r="AO207" s="420"/>
      <c r="AP207" s="420"/>
      <c r="AQ207" s="420"/>
      <c r="AR207" s="420"/>
      <c r="AS207" s="420"/>
      <c r="AT207" s="420"/>
      <c r="AU207" s="420"/>
      <c r="AV207" s="420"/>
      <c r="AW207" s="420"/>
      <c r="AX207" s="420"/>
      <c r="AY207" s="420"/>
      <c r="AZ207" s="420"/>
      <c r="BA207" s="420"/>
      <c r="BB207" s="420"/>
      <c r="BC207" s="421"/>
      <c r="BD207" s="411" t="s">
        <v>175</v>
      </c>
      <c r="BE207" s="411"/>
      <c r="BF207" s="411"/>
      <c r="BG207" s="411"/>
      <c r="BH207" s="411"/>
      <c r="BI207" s="411"/>
      <c r="BJ207" s="411"/>
      <c r="BK207" s="411"/>
      <c r="BL207" s="411"/>
      <c r="BM207" s="411"/>
      <c r="BN207" s="411"/>
      <c r="BO207" s="411"/>
      <c r="BP207" s="411"/>
      <c r="BQ207" s="411"/>
      <c r="BR207" s="411"/>
      <c r="BS207" s="411"/>
      <c r="BT207" s="411" t="s">
        <v>175</v>
      </c>
      <c r="BU207" s="411"/>
      <c r="BV207" s="411"/>
      <c r="BW207" s="411"/>
      <c r="BX207" s="411"/>
      <c r="BY207" s="411"/>
      <c r="BZ207" s="411"/>
      <c r="CA207" s="411"/>
      <c r="CB207" s="411"/>
      <c r="CC207" s="411"/>
      <c r="CD207" s="411"/>
      <c r="CE207" s="411"/>
      <c r="CF207" s="411"/>
      <c r="CG207" s="411"/>
      <c r="CH207" s="411"/>
      <c r="CI207" s="411"/>
      <c r="CJ207" s="412">
        <f>SUM(CJ204:CJ206)</f>
        <v>69800</v>
      </c>
      <c r="CK207" s="412"/>
      <c r="CL207" s="412"/>
      <c r="CM207" s="412"/>
      <c r="CN207" s="412"/>
      <c r="CO207" s="412"/>
      <c r="CP207" s="412"/>
      <c r="CQ207" s="412"/>
      <c r="CR207" s="412"/>
      <c r="CS207" s="412"/>
      <c r="CT207" s="412"/>
      <c r="CU207" s="412"/>
      <c r="CV207" s="412"/>
      <c r="CW207" s="412"/>
      <c r="CX207" s="412"/>
      <c r="CY207" s="412"/>
      <c r="CZ207" s="412"/>
      <c r="DA207" s="412"/>
    </row>
    <row r="208" spans="1:105" s="124" customFormat="1" ht="14.25">
      <c r="A208" s="140"/>
      <c r="B208" s="140"/>
      <c r="C208" s="140"/>
      <c r="D208" s="140"/>
      <c r="E208" s="140"/>
      <c r="F208" s="140"/>
      <c r="G208" s="140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  <c r="CU208" s="142"/>
      <c r="CV208" s="142"/>
      <c r="CW208" s="142"/>
      <c r="CX208" s="142"/>
      <c r="CY208" s="142"/>
      <c r="CZ208" s="142"/>
      <c r="DA208" s="142"/>
    </row>
    <row r="209" spans="1:105" s="124" customFormat="1" ht="33" customHeight="1">
      <c r="A209" s="413" t="s">
        <v>338</v>
      </c>
      <c r="B209" s="413"/>
      <c r="C209" s="413"/>
      <c r="D209" s="413"/>
      <c r="E209" s="413"/>
      <c r="F209" s="413"/>
      <c r="G209" s="413"/>
      <c r="H209" s="413"/>
      <c r="I209" s="413"/>
      <c r="J209" s="413"/>
      <c r="K209" s="413"/>
      <c r="L209" s="413"/>
      <c r="M209" s="413"/>
      <c r="N209" s="413"/>
      <c r="O209" s="413"/>
      <c r="P209" s="413"/>
      <c r="Q209" s="413"/>
      <c r="R209" s="413"/>
      <c r="S209" s="413"/>
      <c r="T209" s="413"/>
      <c r="U209" s="413"/>
      <c r="V209" s="413"/>
      <c r="W209" s="413"/>
      <c r="X209" s="413"/>
      <c r="Y209" s="413"/>
      <c r="Z209" s="413"/>
      <c r="AA209" s="413"/>
      <c r="AB209" s="413"/>
      <c r="AC209" s="413"/>
      <c r="AD209" s="413"/>
      <c r="AE209" s="413"/>
      <c r="AF209" s="413"/>
      <c r="AG209" s="413"/>
      <c r="AH209" s="413"/>
      <c r="AI209" s="413"/>
      <c r="AJ209" s="413"/>
      <c r="AK209" s="413"/>
      <c r="AL209" s="413"/>
      <c r="AM209" s="413"/>
      <c r="AN209" s="413"/>
      <c r="AO209" s="413"/>
      <c r="AP209" s="413"/>
      <c r="AQ209" s="413"/>
      <c r="AR209" s="413"/>
      <c r="AS209" s="413"/>
      <c r="AT209" s="413"/>
      <c r="AU209" s="413"/>
      <c r="AV209" s="413"/>
      <c r="AW209" s="413"/>
      <c r="AX209" s="413"/>
      <c r="AY209" s="413"/>
      <c r="AZ209" s="413"/>
      <c r="BA209" s="413"/>
      <c r="BB209" s="413"/>
      <c r="BC209" s="413"/>
      <c r="BD209" s="413"/>
      <c r="BE209" s="413"/>
      <c r="BF209" s="413"/>
      <c r="BG209" s="413"/>
      <c r="BH209" s="413"/>
      <c r="BI209" s="413"/>
      <c r="BJ209" s="413"/>
      <c r="BK209" s="413"/>
      <c r="BL209" s="413"/>
      <c r="BM209" s="413"/>
      <c r="BN209" s="413"/>
      <c r="BO209" s="413"/>
      <c r="BP209" s="413"/>
      <c r="BQ209" s="413"/>
      <c r="BR209" s="413"/>
      <c r="BS209" s="413"/>
      <c r="BT209" s="413"/>
      <c r="BU209" s="413"/>
      <c r="BV209" s="413"/>
      <c r="BW209" s="413"/>
      <c r="BX209" s="413"/>
      <c r="BY209" s="413"/>
      <c r="BZ209" s="413"/>
      <c r="CA209" s="413"/>
      <c r="CB209" s="413"/>
      <c r="CC209" s="413"/>
      <c r="CD209" s="413"/>
      <c r="CE209" s="413"/>
      <c r="CF209" s="413"/>
      <c r="CG209" s="413"/>
      <c r="CH209" s="413"/>
      <c r="CI209" s="413"/>
      <c r="CJ209" s="413"/>
      <c r="CK209" s="413"/>
      <c r="CL209" s="413"/>
      <c r="CM209" s="413"/>
      <c r="CN209" s="413"/>
      <c r="CO209" s="413"/>
      <c r="CP209" s="413"/>
      <c r="CQ209" s="413"/>
      <c r="CR209" s="413"/>
      <c r="CS209" s="413"/>
      <c r="CT209" s="413"/>
      <c r="CU209" s="413"/>
      <c r="CV209" s="413"/>
      <c r="CW209" s="413"/>
      <c r="CX209" s="413"/>
      <c r="CY209" s="413"/>
      <c r="CZ209" s="413"/>
      <c r="DA209" s="413"/>
    </row>
    <row r="210" spans="1:105" s="124" customFormat="1" ht="14.25">
      <c r="A210" s="140"/>
      <c r="B210" s="140"/>
      <c r="C210" s="140"/>
      <c r="D210" s="140"/>
      <c r="E210" s="140"/>
      <c r="F210" s="140"/>
      <c r="G210" s="140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</row>
    <row r="211" spans="1:105" s="124" customFormat="1" ht="14.25">
      <c r="A211" s="406" t="s">
        <v>42</v>
      </c>
      <c r="B211" s="406"/>
      <c r="C211" s="406"/>
      <c r="D211" s="406"/>
      <c r="E211" s="406"/>
      <c r="F211" s="406"/>
      <c r="G211" s="406"/>
      <c r="H211" s="422" t="s">
        <v>339</v>
      </c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2"/>
      <c r="AA211" s="422"/>
      <c r="AB211" s="422"/>
      <c r="AC211" s="422"/>
      <c r="AD211" s="422"/>
      <c r="AE211" s="422"/>
      <c r="AF211" s="422"/>
      <c r="AG211" s="422"/>
      <c r="AH211" s="422"/>
      <c r="AI211" s="422"/>
      <c r="AJ211" s="422"/>
      <c r="AK211" s="422"/>
      <c r="AL211" s="422"/>
      <c r="AM211" s="422"/>
      <c r="AN211" s="422"/>
      <c r="AO211" s="422"/>
      <c r="AP211" s="422"/>
      <c r="AQ211" s="422"/>
      <c r="AR211" s="422"/>
      <c r="AS211" s="422"/>
      <c r="AT211" s="422"/>
      <c r="AU211" s="422"/>
      <c r="AV211" s="422"/>
      <c r="AW211" s="422"/>
      <c r="AX211" s="422"/>
      <c r="AY211" s="422"/>
      <c r="AZ211" s="422"/>
      <c r="BA211" s="422"/>
      <c r="BB211" s="422"/>
      <c r="BC211" s="422"/>
      <c r="BD211" s="408" t="s">
        <v>329</v>
      </c>
      <c r="BE211" s="408"/>
      <c r="BF211" s="408"/>
      <c r="BG211" s="408"/>
      <c r="BH211" s="408"/>
      <c r="BI211" s="408"/>
      <c r="BJ211" s="408"/>
      <c r="BK211" s="408"/>
      <c r="BL211" s="408"/>
      <c r="BM211" s="408"/>
      <c r="BN211" s="408"/>
      <c r="BO211" s="408"/>
      <c r="BP211" s="408"/>
      <c r="BQ211" s="408"/>
      <c r="BR211" s="408"/>
      <c r="BS211" s="408"/>
      <c r="BT211" s="408">
        <v>12</v>
      </c>
      <c r="BU211" s="408"/>
      <c r="BV211" s="408"/>
      <c r="BW211" s="408"/>
      <c r="BX211" s="408"/>
      <c r="BY211" s="408"/>
      <c r="BZ211" s="408"/>
      <c r="CA211" s="408"/>
      <c r="CB211" s="408"/>
      <c r="CC211" s="408"/>
      <c r="CD211" s="408"/>
      <c r="CE211" s="408"/>
      <c r="CF211" s="408"/>
      <c r="CG211" s="408"/>
      <c r="CH211" s="408"/>
      <c r="CI211" s="408"/>
      <c r="CJ211" s="409">
        <v>100000</v>
      </c>
      <c r="CK211" s="409"/>
      <c r="CL211" s="409"/>
      <c r="CM211" s="409"/>
      <c r="CN211" s="409"/>
      <c r="CO211" s="409"/>
      <c r="CP211" s="409"/>
      <c r="CQ211" s="409"/>
      <c r="CR211" s="409"/>
      <c r="CS211" s="409"/>
      <c r="CT211" s="409"/>
      <c r="CU211" s="409"/>
      <c r="CV211" s="409"/>
      <c r="CW211" s="409"/>
      <c r="CX211" s="409"/>
      <c r="CY211" s="409"/>
      <c r="CZ211" s="409"/>
      <c r="DA211" s="409"/>
    </row>
    <row r="212" spans="1:105" s="124" customFormat="1" ht="14.25">
      <c r="A212" s="406" t="s">
        <v>214</v>
      </c>
      <c r="B212" s="406"/>
      <c r="C212" s="406"/>
      <c r="D212" s="406"/>
      <c r="E212" s="406"/>
      <c r="F212" s="406"/>
      <c r="G212" s="406"/>
      <c r="H212" s="422" t="s">
        <v>340</v>
      </c>
      <c r="I212" s="422"/>
      <c r="J212" s="422"/>
      <c r="K212" s="422"/>
      <c r="L212" s="422"/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  <c r="W212" s="422"/>
      <c r="X212" s="422"/>
      <c r="Y212" s="422"/>
      <c r="Z212" s="422"/>
      <c r="AA212" s="422"/>
      <c r="AB212" s="422"/>
      <c r="AC212" s="422"/>
      <c r="AD212" s="422"/>
      <c r="AE212" s="422"/>
      <c r="AF212" s="422"/>
      <c r="AG212" s="422"/>
      <c r="AH212" s="422"/>
      <c r="AI212" s="422"/>
      <c r="AJ212" s="422"/>
      <c r="AK212" s="422"/>
      <c r="AL212" s="422"/>
      <c r="AM212" s="422"/>
      <c r="AN212" s="422"/>
      <c r="AO212" s="422"/>
      <c r="AP212" s="422"/>
      <c r="AQ212" s="422"/>
      <c r="AR212" s="422"/>
      <c r="AS212" s="422"/>
      <c r="AT212" s="422"/>
      <c r="AU212" s="422"/>
      <c r="AV212" s="422"/>
      <c r="AW212" s="422"/>
      <c r="AX212" s="422"/>
      <c r="AY212" s="422"/>
      <c r="AZ212" s="422"/>
      <c r="BA212" s="422"/>
      <c r="BB212" s="422"/>
      <c r="BC212" s="422"/>
      <c r="BD212" s="408" t="s">
        <v>329</v>
      </c>
      <c r="BE212" s="408"/>
      <c r="BF212" s="408"/>
      <c r="BG212" s="408"/>
      <c r="BH212" s="408"/>
      <c r="BI212" s="408"/>
      <c r="BJ212" s="408"/>
      <c r="BK212" s="408"/>
      <c r="BL212" s="408"/>
      <c r="BM212" s="408"/>
      <c r="BN212" s="408"/>
      <c r="BO212" s="408"/>
      <c r="BP212" s="408"/>
      <c r="BQ212" s="408"/>
      <c r="BR212" s="408"/>
      <c r="BS212" s="408"/>
      <c r="BT212" s="408">
        <v>1</v>
      </c>
      <c r="BU212" s="408"/>
      <c r="BV212" s="408"/>
      <c r="BW212" s="408"/>
      <c r="BX212" s="408"/>
      <c r="BY212" s="408"/>
      <c r="BZ212" s="408"/>
      <c r="CA212" s="408"/>
      <c r="CB212" s="408"/>
      <c r="CC212" s="408"/>
      <c r="CD212" s="408"/>
      <c r="CE212" s="408"/>
      <c r="CF212" s="408"/>
      <c r="CG212" s="408"/>
      <c r="CH212" s="408"/>
      <c r="CI212" s="408"/>
      <c r="CJ212" s="409">
        <v>0</v>
      </c>
      <c r="CK212" s="409"/>
      <c r="CL212" s="409"/>
      <c r="CM212" s="409"/>
      <c r="CN212" s="409"/>
      <c r="CO212" s="409"/>
      <c r="CP212" s="409"/>
      <c r="CQ212" s="409"/>
      <c r="CR212" s="409"/>
      <c r="CS212" s="409"/>
      <c r="CT212" s="409"/>
      <c r="CU212" s="409"/>
      <c r="CV212" s="409"/>
      <c r="CW212" s="409"/>
      <c r="CX212" s="409"/>
      <c r="CY212" s="409"/>
      <c r="CZ212" s="409"/>
      <c r="DA212" s="409"/>
    </row>
    <row r="213" spans="1:105" s="124" customFormat="1" ht="14.25">
      <c r="A213" s="406" t="s">
        <v>225</v>
      </c>
      <c r="B213" s="406"/>
      <c r="C213" s="406"/>
      <c r="D213" s="406"/>
      <c r="E213" s="406"/>
      <c r="F213" s="406"/>
      <c r="G213" s="406"/>
      <c r="H213" s="422" t="s">
        <v>341</v>
      </c>
      <c r="I213" s="422"/>
      <c r="J213" s="422"/>
      <c r="K213" s="422"/>
      <c r="L213" s="422"/>
      <c r="M213" s="422"/>
      <c r="N213" s="422"/>
      <c r="O213" s="422"/>
      <c r="P213" s="422"/>
      <c r="Q213" s="422"/>
      <c r="R213" s="422"/>
      <c r="S213" s="422"/>
      <c r="T213" s="422"/>
      <c r="U213" s="422"/>
      <c r="V213" s="422"/>
      <c r="W213" s="422"/>
      <c r="X213" s="422"/>
      <c r="Y213" s="422"/>
      <c r="Z213" s="422"/>
      <c r="AA213" s="422"/>
      <c r="AB213" s="422"/>
      <c r="AC213" s="422"/>
      <c r="AD213" s="422"/>
      <c r="AE213" s="422"/>
      <c r="AF213" s="422"/>
      <c r="AG213" s="422"/>
      <c r="AH213" s="422"/>
      <c r="AI213" s="422"/>
      <c r="AJ213" s="422"/>
      <c r="AK213" s="422"/>
      <c r="AL213" s="422"/>
      <c r="AM213" s="422"/>
      <c r="AN213" s="422"/>
      <c r="AO213" s="422"/>
      <c r="AP213" s="422"/>
      <c r="AQ213" s="422"/>
      <c r="AR213" s="422"/>
      <c r="AS213" s="422"/>
      <c r="AT213" s="422"/>
      <c r="AU213" s="422"/>
      <c r="AV213" s="422"/>
      <c r="AW213" s="422"/>
      <c r="AX213" s="422"/>
      <c r="AY213" s="422"/>
      <c r="AZ213" s="422"/>
      <c r="BA213" s="422"/>
      <c r="BB213" s="422"/>
      <c r="BC213" s="422"/>
      <c r="BD213" s="408" t="s">
        <v>329</v>
      </c>
      <c r="BE213" s="408"/>
      <c r="BF213" s="408"/>
      <c r="BG213" s="408"/>
      <c r="BH213" s="408"/>
      <c r="BI213" s="408"/>
      <c r="BJ213" s="408"/>
      <c r="BK213" s="408"/>
      <c r="BL213" s="408"/>
      <c r="BM213" s="408"/>
      <c r="BN213" s="408"/>
      <c r="BO213" s="408"/>
      <c r="BP213" s="408"/>
      <c r="BQ213" s="408"/>
      <c r="BR213" s="408"/>
      <c r="BS213" s="408"/>
      <c r="BT213" s="408">
        <v>1</v>
      </c>
      <c r="BU213" s="408"/>
      <c r="BV213" s="408"/>
      <c r="BW213" s="408"/>
      <c r="BX213" s="408"/>
      <c r="BY213" s="408"/>
      <c r="BZ213" s="408"/>
      <c r="CA213" s="408"/>
      <c r="CB213" s="408"/>
      <c r="CC213" s="408"/>
      <c r="CD213" s="408"/>
      <c r="CE213" s="408"/>
      <c r="CF213" s="408"/>
      <c r="CG213" s="408"/>
      <c r="CH213" s="408"/>
      <c r="CI213" s="408"/>
      <c r="CJ213" s="409">
        <v>100000</v>
      </c>
      <c r="CK213" s="409"/>
      <c r="CL213" s="409"/>
      <c r="CM213" s="409"/>
      <c r="CN213" s="409"/>
      <c r="CO213" s="409"/>
      <c r="CP213" s="409"/>
      <c r="CQ213" s="409"/>
      <c r="CR213" s="409"/>
      <c r="CS213" s="409"/>
      <c r="CT213" s="409"/>
      <c r="CU213" s="409"/>
      <c r="CV213" s="409"/>
      <c r="CW213" s="409"/>
      <c r="CX213" s="409"/>
      <c r="CY213" s="409"/>
      <c r="CZ213" s="409"/>
      <c r="DA213" s="409"/>
    </row>
    <row r="214" spans="1:105" s="124" customFormat="1" ht="14.25">
      <c r="A214" s="442" t="s">
        <v>278</v>
      </c>
      <c r="B214" s="442"/>
      <c r="C214" s="442"/>
      <c r="D214" s="442"/>
      <c r="E214" s="442"/>
      <c r="F214" s="442"/>
      <c r="G214" s="442"/>
      <c r="H214" s="422" t="s">
        <v>342</v>
      </c>
      <c r="I214" s="422"/>
      <c r="J214" s="422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  <c r="W214" s="422"/>
      <c r="X214" s="422"/>
      <c r="Y214" s="422"/>
      <c r="Z214" s="422"/>
      <c r="AA214" s="422"/>
      <c r="AB214" s="422"/>
      <c r="AC214" s="422"/>
      <c r="AD214" s="422"/>
      <c r="AE214" s="422"/>
      <c r="AF214" s="422"/>
      <c r="AG214" s="422"/>
      <c r="AH214" s="422"/>
      <c r="AI214" s="422"/>
      <c r="AJ214" s="422"/>
      <c r="AK214" s="422"/>
      <c r="AL214" s="422"/>
      <c r="AM214" s="422"/>
      <c r="AN214" s="422"/>
      <c r="AO214" s="422"/>
      <c r="AP214" s="422"/>
      <c r="AQ214" s="422"/>
      <c r="AR214" s="422"/>
      <c r="AS214" s="422"/>
      <c r="AT214" s="422"/>
      <c r="AU214" s="422"/>
      <c r="AV214" s="422"/>
      <c r="AW214" s="422"/>
      <c r="AX214" s="422"/>
      <c r="AY214" s="422"/>
      <c r="AZ214" s="422"/>
      <c r="BA214" s="422"/>
      <c r="BB214" s="422"/>
      <c r="BC214" s="422"/>
      <c r="BD214" s="408" t="s">
        <v>329</v>
      </c>
      <c r="BE214" s="408"/>
      <c r="BF214" s="408"/>
      <c r="BG214" s="408"/>
      <c r="BH214" s="408"/>
      <c r="BI214" s="408"/>
      <c r="BJ214" s="408"/>
      <c r="BK214" s="408"/>
      <c r="BL214" s="408"/>
      <c r="BM214" s="408"/>
      <c r="BN214" s="408"/>
      <c r="BO214" s="408"/>
      <c r="BP214" s="408"/>
      <c r="BQ214" s="408"/>
      <c r="BR214" s="408"/>
      <c r="BS214" s="408"/>
      <c r="BT214" s="408">
        <v>1</v>
      </c>
      <c r="BU214" s="408"/>
      <c r="BV214" s="408"/>
      <c r="BW214" s="408"/>
      <c r="BX214" s="408"/>
      <c r="BY214" s="408"/>
      <c r="BZ214" s="408"/>
      <c r="CA214" s="408"/>
      <c r="CB214" s="408"/>
      <c r="CC214" s="408"/>
      <c r="CD214" s="408"/>
      <c r="CE214" s="408"/>
      <c r="CF214" s="408"/>
      <c r="CG214" s="408"/>
      <c r="CH214" s="408"/>
      <c r="CI214" s="408"/>
      <c r="CJ214" s="409">
        <v>359200</v>
      </c>
      <c r="CK214" s="409"/>
      <c r="CL214" s="409"/>
      <c r="CM214" s="409"/>
      <c r="CN214" s="409"/>
      <c r="CO214" s="409"/>
      <c r="CP214" s="409"/>
      <c r="CQ214" s="409"/>
      <c r="CR214" s="409"/>
      <c r="CS214" s="409"/>
      <c r="CT214" s="409"/>
      <c r="CU214" s="409"/>
      <c r="CV214" s="409"/>
      <c r="CW214" s="409"/>
      <c r="CX214" s="409"/>
      <c r="CY214" s="409"/>
      <c r="CZ214" s="409"/>
      <c r="DA214" s="409"/>
    </row>
    <row r="215" spans="1:105" s="124" customFormat="1" ht="14.25">
      <c r="A215" s="442"/>
      <c r="B215" s="442"/>
      <c r="C215" s="442"/>
      <c r="D215" s="442"/>
      <c r="E215" s="442"/>
      <c r="F215" s="442"/>
      <c r="G215" s="442"/>
      <c r="H215" s="422"/>
      <c r="I215" s="422"/>
      <c r="J215" s="422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  <c r="W215" s="422"/>
      <c r="X215" s="422"/>
      <c r="Y215" s="422"/>
      <c r="Z215" s="422"/>
      <c r="AA215" s="422"/>
      <c r="AB215" s="422"/>
      <c r="AC215" s="422"/>
      <c r="AD215" s="422"/>
      <c r="AE215" s="422"/>
      <c r="AF215" s="422"/>
      <c r="AG215" s="422"/>
      <c r="AH215" s="422"/>
      <c r="AI215" s="422"/>
      <c r="AJ215" s="422"/>
      <c r="AK215" s="422"/>
      <c r="AL215" s="422"/>
      <c r="AM215" s="422"/>
      <c r="AN215" s="422"/>
      <c r="AO215" s="422"/>
      <c r="AP215" s="422"/>
      <c r="AQ215" s="422"/>
      <c r="AR215" s="422"/>
      <c r="AS215" s="422"/>
      <c r="AT215" s="422"/>
      <c r="AU215" s="422"/>
      <c r="AV215" s="422"/>
      <c r="AW215" s="422"/>
      <c r="AX215" s="422"/>
      <c r="AY215" s="422"/>
      <c r="AZ215" s="422"/>
      <c r="BA215" s="422"/>
      <c r="BB215" s="422"/>
      <c r="BC215" s="422"/>
      <c r="BD215" s="408"/>
      <c r="BE215" s="408"/>
      <c r="BF215" s="408"/>
      <c r="BG215" s="408"/>
      <c r="BH215" s="408"/>
      <c r="BI215" s="408"/>
      <c r="BJ215" s="408"/>
      <c r="BK215" s="408"/>
      <c r="BL215" s="408"/>
      <c r="BM215" s="408"/>
      <c r="BN215" s="408"/>
      <c r="BO215" s="408"/>
      <c r="BP215" s="408"/>
      <c r="BQ215" s="408"/>
      <c r="BR215" s="408"/>
      <c r="BS215" s="408"/>
      <c r="BT215" s="408"/>
      <c r="BU215" s="408"/>
      <c r="BV215" s="408"/>
      <c r="BW215" s="408"/>
      <c r="BX215" s="408"/>
      <c r="BY215" s="408"/>
      <c r="BZ215" s="408"/>
      <c r="CA215" s="408"/>
      <c r="CB215" s="408"/>
      <c r="CC215" s="408"/>
      <c r="CD215" s="408"/>
      <c r="CE215" s="408"/>
      <c r="CF215" s="408"/>
      <c r="CG215" s="408"/>
      <c r="CH215" s="408"/>
      <c r="CI215" s="408"/>
      <c r="CJ215" s="409"/>
      <c r="CK215" s="409"/>
      <c r="CL215" s="409"/>
      <c r="CM215" s="409"/>
      <c r="CN215" s="409"/>
      <c r="CO215" s="409"/>
      <c r="CP215" s="409"/>
      <c r="CQ215" s="409"/>
      <c r="CR215" s="409"/>
      <c r="CS215" s="409"/>
      <c r="CT215" s="409"/>
      <c r="CU215" s="409"/>
      <c r="CV215" s="409"/>
      <c r="CW215" s="409"/>
      <c r="CX215" s="409"/>
      <c r="CY215" s="409"/>
      <c r="CZ215" s="409"/>
      <c r="DA215" s="409"/>
    </row>
    <row r="216" spans="1:105" s="124" customFormat="1" ht="14.25">
      <c r="A216" s="406"/>
      <c r="B216" s="406"/>
      <c r="C216" s="406"/>
      <c r="D216" s="406"/>
      <c r="E216" s="406"/>
      <c r="F216" s="406"/>
      <c r="G216" s="406"/>
      <c r="H216" s="420" t="s">
        <v>192</v>
      </c>
      <c r="I216" s="420"/>
      <c r="J216" s="420"/>
      <c r="K216" s="420"/>
      <c r="L216" s="420"/>
      <c r="M216" s="420"/>
      <c r="N216" s="420"/>
      <c r="O216" s="420"/>
      <c r="P216" s="420"/>
      <c r="Q216" s="420"/>
      <c r="R216" s="420"/>
      <c r="S216" s="420"/>
      <c r="T216" s="420"/>
      <c r="U216" s="420"/>
      <c r="V216" s="420"/>
      <c r="W216" s="420"/>
      <c r="X216" s="420"/>
      <c r="Y216" s="420"/>
      <c r="Z216" s="420"/>
      <c r="AA216" s="420"/>
      <c r="AB216" s="420"/>
      <c r="AC216" s="420"/>
      <c r="AD216" s="420"/>
      <c r="AE216" s="420"/>
      <c r="AF216" s="420"/>
      <c r="AG216" s="420"/>
      <c r="AH216" s="420"/>
      <c r="AI216" s="420"/>
      <c r="AJ216" s="420"/>
      <c r="AK216" s="420"/>
      <c r="AL216" s="420"/>
      <c r="AM216" s="420"/>
      <c r="AN216" s="420"/>
      <c r="AO216" s="420"/>
      <c r="AP216" s="420"/>
      <c r="AQ216" s="420"/>
      <c r="AR216" s="420"/>
      <c r="AS216" s="420"/>
      <c r="AT216" s="420"/>
      <c r="AU216" s="420"/>
      <c r="AV216" s="420"/>
      <c r="AW216" s="420"/>
      <c r="AX216" s="420"/>
      <c r="AY216" s="420"/>
      <c r="AZ216" s="420"/>
      <c r="BA216" s="420"/>
      <c r="BB216" s="420"/>
      <c r="BC216" s="421"/>
      <c r="BD216" s="411" t="s">
        <v>175</v>
      </c>
      <c r="BE216" s="411"/>
      <c r="BF216" s="411"/>
      <c r="BG216" s="411"/>
      <c r="BH216" s="411"/>
      <c r="BI216" s="411"/>
      <c r="BJ216" s="411"/>
      <c r="BK216" s="411"/>
      <c r="BL216" s="411"/>
      <c r="BM216" s="411"/>
      <c r="BN216" s="411"/>
      <c r="BO216" s="411"/>
      <c r="BP216" s="411"/>
      <c r="BQ216" s="411"/>
      <c r="BR216" s="411"/>
      <c r="BS216" s="411"/>
      <c r="BT216" s="411" t="s">
        <v>175</v>
      </c>
      <c r="BU216" s="411"/>
      <c r="BV216" s="411"/>
      <c r="BW216" s="411"/>
      <c r="BX216" s="411"/>
      <c r="BY216" s="411"/>
      <c r="BZ216" s="411"/>
      <c r="CA216" s="411"/>
      <c r="CB216" s="411"/>
      <c r="CC216" s="411"/>
      <c r="CD216" s="411"/>
      <c r="CE216" s="411"/>
      <c r="CF216" s="411"/>
      <c r="CG216" s="411"/>
      <c r="CH216" s="411"/>
      <c r="CI216" s="411"/>
      <c r="CJ216" s="412">
        <f>SUM(CJ211:CJ215)</f>
        <v>559200</v>
      </c>
      <c r="CK216" s="412"/>
      <c r="CL216" s="412"/>
      <c r="CM216" s="412"/>
      <c r="CN216" s="412"/>
      <c r="CO216" s="412"/>
      <c r="CP216" s="412"/>
      <c r="CQ216" s="412"/>
      <c r="CR216" s="412"/>
      <c r="CS216" s="412"/>
      <c r="CT216" s="412"/>
      <c r="CU216" s="412"/>
      <c r="CV216" s="412"/>
      <c r="CW216" s="412"/>
      <c r="CX216" s="412"/>
      <c r="CY216" s="412"/>
      <c r="CZ216" s="412"/>
      <c r="DA216" s="412"/>
    </row>
    <row r="217" spans="1:105" s="124" customFormat="1" ht="14.25">
      <c r="A217" s="140"/>
      <c r="B217" s="140"/>
      <c r="C217" s="140"/>
      <c r="D217" s="140"/>
      <c r="E217" s="140"/>
      <c r="F217" s="140"/>
      <c r="G217" s="140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</row>
    <row r="218" spans="1:105" s="124" customFormat="1" ht="27.75" customHeight="1">
      <c r="A218" s="413" t="s">
        <v>343</v>
      </c>
      <c r="B218" s="413"/>
      <c r="C218" s="413"/>
      <c r="D218" s="413"/>
      <c r="E218" s="413"/>
      <c r="F218" s="413"/>
      <c r="G218" s="413"/>
      <c r="H218" s="413"/>
      <c r="I218" s="413"/>
      <c r="J218" s="413"/>
      <c r="K218" s="413"/>
      <c r="L218" s="413"/>
      <c r="M218" s="413"/>
      <c r="N218" s="413"/>
      <c r="O218" s="413"/>
      <c r="P218" s="413"/>
      <c r="Q218" s="413"/>
      <c r="R218" s="413"/>
      <c r="S218" s="413"/>
      <c r="T218" s="413"/>
      <c r="U218" s="413"/>
      <c r="V218" s="413"/>
      <c r="W218" s="413"/>
      <c r="X218" s="413"/>
      <c r="Y218" s="413"/>
      <c r="Z218" s="413"/>
      <c r="AA218" s="413"/>
      <c r="AB218" s="413"/>
      <c r="AC218" s="413"/>
      <c r="AD218" s="413"/>
      <c r="AE218" s="413"/>
      <c r="AF218" s="413"/>
      <c r="AG218" s="413"/>
      <c r="AH218" s="413"/>
      <c r="AI218" s="413"/>
      <c r="AJ218" s="413"/>
      <c r="AK218" s="413"/>
      <c r="AL218" s="413"/>
      <c r="AM218" s="413"/>
      <c r="AN218" s="413"/>
      <c r="AO218" s="413"/>
      <c r="AP218" s="413"/>
      <c r="AQ218" s="413"/>
      <c r="AR218" s="413"/>
      <c r="AS218" s="413"/>
      <c r="AT218" s="413"/>
      <c r="AU218" s="413"/>
      <c r="AV218" s="413"/>
      <c r="AW218" s="413"/>
      <c r="AX218" s="413"/>
      <c r="AY218" s="413"/>
      <c r="AZ218" s="413"/>
      <c r="BA218" s="413"/>
      <c r="BB218" s="413"/>
      <c r="BC218" s="413"/>
      <c r="BD218" s="413"/>
      <c r="BE218" s="413"/>
      <c r="BF218" s="413"/>
      <c r="BG218" s="413"/>
      <c r="BH218" s="413"/>
      <c r="BI218" s="413"/>
      <c r="BJ218" s="413"/>
      <c r="BK218" s="413"/>
      <c r="BL218" s="413"/>
      <c r="BM218" s="413"/>
      <c r="BN218" s="413"/>
      <c r="BO218" s="413"/>
      <c r="BP218" s="413"/>
      <c r="BQ218" s="413"/>
      <c r="BR218" s="413"/>
      <c r="BS218" s="413"/>
      <c r="BT218" s="413"/>
      <c r="BU218" s="413"/>
      <c r="BV218" s="413"/>
      <c r="BW218" s="413"/>
      <c r="BX218" s="413"/>
      <c r="BY218" s="413"/>
      <c r="BZ218" s="413"/>
      <c r="CA218" s="413"/>
      <c r="CB218" s="413"/>
      <c r="CC218" s="413"/>
      <c r="CD218" s="413"/>
      <c r="CE218" s="413"/>
      <c r="CF218" s="413"/>
      <c r="CG218" s="413"/>
      <c r="CH218" s="413"/>
      <c r="CI218" s="413"/>
      <c r="CJ218" s="413"/>
      <c r="CK218" s="413"/>
      <c r="CL218" s="413"/>
      <c r="CM218" s="413"/>
      <c r="CN218" s="413"/>
      <c r="CO218" s="413"/>
      <c r="CP218" s="413"/>
      <c r="CQ218" s="413"/>
      <c r="CR218" s="413"/>
      <c r="CS218" s="413"/>
      <c r="CT218" s="413"/>
      <c r="CU218" s="413"/>
      <c r="CV218" s="413"/>
      <c r="CW218" s="413"/>
      <c r="CX218" s="413"/>
      <c r="CY218" s="413"/>
      <c r="CZ218" s="413"/>
      <c r="DA218" s="413"/>
    </row>
    <row r="219" spans="1:105" s="124" customFormat="1" ht="14.25">
      <c r="A219" s="140"/>
      <c r="B219" s="140"/>
      <c r="C219" s="140"/>
      <c r="D219" s="140"/>
      <c r="E219" s="140"/>
      <c r="F219" s="140"/>
      <c r="G219" s="140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</row>
    <row r="220" spans="1:105" s="124" customFormat="1" ht="14.25">
      <c r="A220" s="406" t="s">
        <v>42</v>
      </c>
      <c r="B220" s="406"/>
      <c r="C220" s="406"/>
      <c r="D220" s="406"/>
      <c r="E220" s="406"/>
      <c r="F220" s="406"/>
      <c r="G220" s="406"/>
      <c r="H220" s="422"/>
      <c r="I220" s="422"/>
      <c r="J220" s="422"/>
      <c r="K220" s="422"/>
      <c r="L220" s="422"/>
      <c r="M220" s="422"/>
      <c r="N220" s="422"/>
      <c r="O220" s="422"/>
      <c r="P220" s="422"/>
      <c r="Q220" s="422"/>
      <c r="R220" s="422"/>
      <c r="S220" s="422"/>
      <c r="T220" s="422"/>
      <c r="U220" s="422"/>
      <c r="V220" s="422"/>
      <c r="W220" s="422"/>
      <c r="X220" s="422"/>
      <c r="Y220" s="422"/>
      <c r="Z220" s="422"/>
      <c r="AA220" s="422"/>
      <c r="AB220" s="422"/>
      <c r="AC220" s="422"/>
      <c r="AD220" s="422"/>
      <c r="AE220" s="422"/>
      <c r="AF220" s="422"/>
      <c r="AG220" s="422"/>
      <c r="AH220" s="422"/>
      <c r="AI220" s="422"/>
      <c r="AJ220" s="422"/>
      <c r="AK220" s="422"/>
      <c r="AL220" s="422"/>
      <c r="AM220" s="422"/>
      <c r="AN220" s="422"/>
      <c r="AO220" s="422"/>
      <c r="AP220" s="422"/>
      <c r="AQ220" s="422"/>
      <c r="AR220" s="422"/>
      <c r="AS220" s="422"/>
      <c r="AT220" s="422"/>
      <c r="AU220" s="422"/>
      <c r="AV220" s="422"/>
      <c r="AW220" s="422"/>
      <c r="AX220" s="422"/>
      <c r="AY220" s="422"/>
      <c r="AZ220" s="422"/>
      <c r="BA220" s="422"/>
      <c r="BB220" s="422"/>
      <c r="BC220" s="422"/>
      <c r="BD220" s="408" t="s">
        <v>329</v>
      </c>
      <c r="BE220" s="408"/>
      <c r="BF220" s="408"/>
      <c r="BG220" s="408"/>
      <c r="BH220" s="408"/>
      <c r="BI220" s="408"/>
      <c r="BJ220" s="408"/>
      <c r="BK220" s="408"/>
      <c r="BL220" s="408"/>
      <c r="BM220" s="408"/>
      <c r="BN220" s="408"/>
      <c r="BO220" s="408"/>
      <c r="BP220" s="408"/>
      <c r="BQ220" s="408"/>
      <c r="BR220" s="408"/>
      <c r="BS220" s="408"/>
      <c r="BT220" s="408"/>
      <c r="BU220" s="408"/>
      <c r="BV220" s="408"/>
      <c r="BW220" s="408"/>
      <c r="BX220" s="408"/>
      <c r="BY220" s="408"/>
      <c r="BZ220" s="408"/>
      <c r="CA220" s="408"/>
      <c r="CB220" s="408"/>
      <c r="CC220" s="408"/>
      <c r="CD220" s="408"/>
      <c r="CE220" s="408"/>
      <c r="CF220" s="408"/>
      <c r="CG220" s="408"/>
      <c r="CH220" s="408"/>
      <c r="CI220" s="408"/>
      <c r="CJ220" s="409">
        <v>0</v>
      </c>
      <c r="CK220" s="409"/>
      <c r="CL220" s="409"/>
      <c r="CM220" s="409"/>
      <c r="CN220" s="409"/>
      <c r="CO220" s="409"/>
      <c r="CP220" s="409"/>
      <c r="CQ220" s="409"/>
      <c r="CR220" s="409"/>
      <c r="CS220" s="409"/>
      <c r="CT220" s="409"/>
      <c r="CU220" s="409"/>
      <c r="CV220" s="409"/>
      <c r="CW220" s="409"/>
      <c r="CX220" s="409"/>
      <c r="CY220" s="409"/>
      <c r="CZ220" s="409"/>
      <c r="DA220" s="409"/>
    </row>
    <row r="221" spans="1:105" s="124" customFormat="1" ht="14.25">
      <c r="A221" s="406" t="s">
        <v>348</v>
      </c>
      <c r="B221" s="406"/>
      <c r="C221" s="406"/>
      <c r="D221" s="406"/>
      <c r="E221" s="406"/>
      <c r="F221" s="406"/>
      <c r="G221" s="406"/>
      <c r="H221" s="422"/>
      <c r="I221" s="422"/>
      <c r="J221" s="422"/>
      <c r="K221" s="422"/>
      <c r="L221" s="422"/>
      <c r="M221" s="422"/>
      <c r="N221" s="422"/>
      <c r="O221" s="422"/>
      <c r="P221" s="422"/>
      <c r="Q221" s="422"/>
      <c r="R221" s="422"/>
      <c r="S221" s="422"/>
      <c r="T221" s="422"/>
      <c r="U221" s="422"/>
      <c r="V221" s="422"/>
      <c r="W221" s="422"/>
      <c r="X221" s="422"/>
      <c r="Y221" s="422"/>
      <c r="Z221" s="422"/>
      <c r="AA221" s="422"/>
      <c r="AB221" s="422"/>
      <c r="AC221" s="422"/>
      <c r="AD221" s="422"/>
      <c r="AE221" s="422"/>
      <c r="AF221" s="422"/>
      <c r="AG221" s="422"/>
      <c r="AH221" s="422"/>
      <c r="AI221" s="422"/>
      <c r="AJ221" s="422"/>
      <c r="AK221" s="422"/>
      <c r="AL221" s="422"/>
      <c r="AM221" s="422"/>
      <c r="AN221" s="422"/>
      <c r="AO221" s="422"/>
      <c r="AP221" s="422"/>
      <c r="AQ221" s="422"/>
      <c r="AR221" s="422"/>
      <c r="AS221" s="422"/>
      <c r="AT221" s="422"/>
      <c r="AU221" s="422"/>
      <c r="AV221" s="422"/>
      <c r="AW221" s="422"/>
      <c r="AX221" s="422"/>
      <c r="AY221" s="422"/>
      <c r="AZ221" s="422"/>
      <c r="BA221" s="422"/>
      <c r="BB221" s="422"/>
      <c r="BC221" s="422"/>
      <c r="BD221" s="408" t="s">
        <v>329</v>
      </c>
      <c r="BE221" s="408"/>
      <c r="BF221" s="408"/>
      <c r="BG221" s="408"/>
      <c r="BH221" s="408"/>
      <c r="BI221" s="408"/>
      <c r="BJ221" s="408"/>
      <c r="BK221" s="408"/>
      <c r="BL221" s="408"/>
      <c r="BM221" s="408"/>
      <c r="BN221" s="408"/>
      <c r="BO221" s="408"/>
      <c r="BP221" s="408"/>
      <c r="BQ221" s="408"/>
      <c r="BR221" s="408"/>
      <c r="BS221" s="408"/>
      <c r="BT221" s="408"/>
      <c r="BU221" s="408"/>
      <c r="BV221" s="408"/>
      <c r="BW221" s="408"/>
      <c r="BX221" s="408"/>
      <c r="BY221" s="408"/>
      <c r="BZ221" s="408"/>
      <c r="CA221" s="408"/>
      <c r="CB221" s="408"/>
      <c r="CC221" s="408"/>
      <c r="CD221" s="408"/>
      <c r="CE221" s="408"/>
      <c r="CF221" s="408"/>
      <c r="CG221" s="408"/>
      <c r="CH221" s="408"/>
      <c r="CI221" s="408"/>
      <c r="CJ221" s="409">
        <v>0</v>
      </c>
      <c r="CK221" s="409"/>
      <c r="CL221" s="409"/>
      <c r="CM221" s="409"/>
      <c r="CN221" s="409"/>
      <c r="CO221" s="409"/>
      <c r="CP221" s="409"/>
      <c r="CQ221" s="409"/>
      <c r="CR221" s="409"/>
      <c r="CS221" s="409"/>
      <c r="CT221" s="409"/>
      <c r="CU221" s="409"/>
      <c r="CV221" s="409"/>
      <c r="CW221" s="409"/>
      <c r="CX221" s="409"/>
      <c r="CY221" s="409"/>
      <c r="CZ221" s="409"/>
      <c r="DA221" s="409"/>
    </row>
    <row r="222" spans="1:105" s="124" customFormat="1" ht="14.25">
      <c r="A222" s="406"/>
      <c r="B222" s="406"/>
      <c r="C222" s="406"/>
      <c r="D222" s="406"/>
      <c r="E222" s="406"/>
      <c r="F222" s="406"/>
      <c r="G222" s="406"/>
      <c r="H222" s="420" t="s">
        <v>192</v>
      </c>
      <c r="I222" s="420"/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420"/>
      <c r="W222" s="420"/>
      <c r="X222" s="420"/>
      <c r="Y222" s="420"/>
      <c r="Z222" s="420"/>
      <c r="AA222" s="420"/>
      <c r="AB222" s="420"/>
      <c r="AC222" s="420"/>
      <c r="AD222" s="420"/>
      <c r="AE222" s="420"/>
      <c r="AF222" s="420"/>
      <c r="AG222" s="420"/>
      <c r="AH222" s="420"/>
      <c r="AI222" s="420"/>
      <c r="AJ222" s="420"/>
      <c r="AK222" s="420"/>
      <c r="AL222" s="420"/>
      <c r="AM222" s="420"/>
      <c r="AN222" s="420"/>
      <c r="AO222" s="420"/>
      <c r="AP222" s="420"/>
      <c r="AQ222" s="420"/>
      <c r="AR222" s="420"/>
      <c r="AS222" s="420"/>
      <c r="AT222" s="420"/>
      <c r="AU222" s="420"/>
      <c r="AV222" s="420"/>
      <c r="AW222" s="420"/>
      <c r="AX222" s="420"/>
      <c r="AY222" s="420"/>
      <c r="AZ222" s="420"/>
      <c r="BA222" s="420"/>
      <c r="BB222" s="420"/>
      <c r="BC222" s="421"/>
      <c r="BD222" s="411" t="s">
        <v>175</v>
      </c>
      <c r="BE222" s="411"/>
      <c r="BF222" s="411"/>
      <c r="BG222" s="411"/>
      <c r="BH222" s="411"/>
      <c r="BI222" s="411"/>
      <c r="BJ222" s="411"/>
      <c r="BK222" s="411"/>
      <c r="BL222" s="411"/>
      <c r="BM222" s="411"/>
      <c r="BN222" s="411"/>
      <c r="BO222" s="411"/>
      <c r="BP222" s="411"/>
      <c r="BQ222" s="411"/>
      <c r="BR222" s="411"/>
      <c r="BS222" s="411"/>
      <c r="BT222" s="411" t="s">
        <v>175</v>
      </c>
      <c r="BU222" s="411"/>
      <c r="BV222" s="411"/>
      <c r="BW222" s="411"/>
      <c r="BX222" s="411"/>
      <c r="BY222" s="411"/>
      <c r="BZ222" s="411"/>
      <c r="CA222" s="411"/>
      <c r="CB222" s="411"/>
      <c r="CC222" s="411"/>
      <c r="CD222" s="411"/>
      <c r="CE222" s="411"/>
      <c r="CF222" s="411"/>
      <c r="CG222" s="411"/>
      <c r="CH222" s="411"/>
      <c r="CI222" s="411"/>
      <c r="CJ222" s="412">
        <f>CJ221+CJ220</f>
        <v>0</v>
      </c>
      <c r="CK222" s="412"/>
      <c r="CL222" s="412"/>
      <c r="CM222" s="412"/>
      <c r="CN222" s="412"/>
      <c r="CO222" s="412"/>
      <c r="CP222" s="412"/>
      <c r="CQ222" s="412"/>
      <c r="CR222" s="412"/>
      <c r="CS222" s="412"/>
      <c r="CT222" s="412"/>
      <c r="CU222" s="412"/>
      <c r="CV222" s="412"/>
      <c r="CW222" s="412"/>
      <c r="CX222" s="412"/>
      <c r="CY222" s="412"/>
      <c r="CZ222" s="412"/>
      <c r="DA222" s="412"/>
    </row>
    <row r="223" spans="1:105" s="124" customFormat="1" ht="14.25">
      <c r="A223" s="140"/>
      <c r="B223" s="140"/>
      <c r="C223" s="140"/>
      <c r="D223" s="140"/>
      <c r="E223" s="140"/>
      <c r="F223" s="140"/>
      <c r="G223" s="140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</row>
    <row r="224" spans="1:105" s="124" customFormat="1" ht="14.25">
      <c r="A224" s="441" t="s">
        <v>344</v>
      </c>
      <c r="B224" s="441"/>
      <c r="C224" s="441"/>
      <c r="D224" s="441"/>
      <c r="E224" s="441"/>
      <c r="F224" s="441"/>
      <c r="G224" s="441"/>
      <c r="H224" s="441"/>
      <c r="I224" s="441"/>
      <c r="J224" s="441"/>
      <c r="K224" s="441"/>
      <c r="L224" s="441"/>
      <c r="M224" s="441"/>
      <c r="N224" s="441"/>
      <c r="O224" s="441"/>
      <c r="P224" s="441"/>
      <c r="Q224" s="441"/>
      <c r="R224" s="441"/>
      <c r="S224" s="441"/>
      <c r="T224" s="441"/>
      <c r="U224" s="441"/>
      <c r="V224" s="441"/>
      <c r="W224" s="441"/>
      <c r="X224" s="441"/>
      <c r="Y224" s="441"/>
      <c r="Z224" s="441"/>
      <c r="AA224" s="441"/>
      <c r="AB224" s="441"/>
      <c r="AC224" s="441"/>
      <c r="AD224" s="441"/>
      <c r="AE224" s="441"/>
      <c r="AF224" s="441"/>
      <c r="AG224" s="441"/>
      <c r="AH224" s="441"/>
      <c r="AI224" s="441"/>
      <c r="AJ224" s="441"/>
      <c r="AK224" s="441"/>
      <c r="AL224" s="441"/>
      <c r="AM224" s="441"/>
      <c r="AN224" s="441"/>
      <c r="AO224" s="441"/>
      <c r="AP224" s="441"/>
      <c r="AQ224" s="441"/>
      <c r="AR224" s="441"/>
      <c r="AS224" s="441"/>
      <c r="AT224" s="441"/>
      <c r="AU224" s="441"/>
      <c r="AV224" s="441"/>
      <c r="AW224" s="441"/>
      <c r="AX224" s="441"/>
      <c r="AY224" s="441"/>
      <c r="AZ224" s="441"/>
      <c r="BA224" s="441"/>
      <c r="BB224" s="441"/>
      <c r="BC224" s="441"/>
      <c r="BD224" s="441"/>
      <c r="BE224" s="441"/>
      <c r="BF224" s="441"/>
      <c r="BG224" s="441"/>
      <c r="BH224" s="441"/>
      <c r="BI224" s="441"/>
      <c r="BJ224" s="441"/>
      <c r="BK224" s="441"/>
      <c r="BL224" s="441"/>
      <c r="BM224" s="441"/>
      <c r="BN224" s="441"/>
      <c r="BO224" s="441"/>
      <c r="BP224" s="441"/>
      <c r="BQ224" s="441"/>
      <c r="BR224" s="441"/>
      <c r="BS224" s="441"/>
      <c r="BT224" s="441"/>
      <c r="BU224" s="441"/>
      <c r="BV224" s="441"/>
      <c r="BW224" s="441"/>
      <c r="BX224" s="441"/>
      <c r="BY224" s="441"/>
      <c r="BZ224" s="441"/>
      <c r="CA224" s="441"/>
      <c r="CB224" s="441"/>
      <c r="CC224" s="441"/>
      <c r="CD224" s="441"/>
      <c r="CE224" s="441"/>
      <c r="CF224" s="441"/>
      <c r="CG224" s="441"/>
      <c r="CH224" s="441"/>
      <c r="CI224" s="441"/>
      <c r="CJ224" s="441"/>
      <c r="CK224" s="441"/>
      <c r="CL224" s="441"/>
      <c r="CM224" s="441"/>
      <c r="CN224" s="441"/>
      <c r="CO224" s="441"/>
      <c r="CP224" s="441"/>
      <c r="CQ224" s="441"/>
      <c r="CR224" s="441"/>
      <c r="CS224" s="441"/>
      <c r="CT224" s="441"/>
      <c r="CU224" s="441"/>
      <c r="CV224" s="441"/>
      <c r="CW224" s="441"/>
      <c r="CX224" s="441"/>
      <c r="CY224" s="441"/>
      <c r="CZ224" s="441"/>
      <c r="DA224" s="441"/>
    </row>
    <row r="225" spans="1:105" s="124" customFormat="1" ht="1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</row>
    <row r="226" spans="1:105" s="124" customFormat="1" ht="31.5" customHeight="1">
      <c r="A226" s="428" t="s">
        <v>64</v>
      </c>
      <c r="B226" s="429"/>
      <c r="C226" s="429"/>
      <c r="D226" s="429"/>
      <c r="E226" s="429"/>
      <c r="F226" s="429"/>
      <c r="G226" s="430"/>
      <c r="H226" s="428" t="s">
        <v>232</v>
      </c>
      <c r="I226" s="429"/>
      <c r="J226" s="429"/>
      <c r="K226" s="429"/>
      <c r="L226" s="429"/>
      <c r="M226" s="429"/>
      <c r="N226" s="429"/>
      <c r="O226" s="429"/>
      <c r="P226" s="429"/>
      <c r="Q226" s="429"/>
      <c r="R226" s="429"/>
      <c r="S226" s="429"/>
      <c r="T226" s="429"/>
      <c r="U226" s="429"/>
      <c r="V226" s="429"/>
      <c r="W226" s="429"/>
      <c r="X226" s="429"/>
      <c r="Y226" s="429"/>
      <c r="Z226" s="429"/>
      <c r="AA226" s="429"/>
      <c r="AB226" s="429"/>
      <c r="AC226" s="429"/>
      <c r="AD226" s="429"/>
      <c r="AE226" s="429"/>
      <c r="AF226" s="429"/>
      <c r="AG226" s="429"/>
      <c r="AH226" s="429"/>
      <c r="AI226" s="429"/>
      <c r="AJ226" s="429"/>
      <c r="AK226" s="429"/>
      <c r="AL226" s="429"/>
      <c r="AM226" s="429"/>
      <c r="AN226" s="429"/>
      <c r="AO226" s="429"/>
      <c r="AP226" s="429"/>
      <c r="AQ226" s="429"/>
      <c r="AR226" s="429"/>
      <c r="AS226" s="429"/>
      <c r="AT226" s="429"/>
      <c r="AU226" s="429"/>
      <c r="AV226" s="429"/>
      <c r="AW226" s="429"/>
      <c r="AX226" s="429"/>
      <c r="AY226" s="429"/>
      <c r="AZ226" s="429"/>
      <c r="BA226" s="429"/>
      <c r="BB226" s="429"/>
      <c r="BC226" s="429"/>
      <c r="BD226" s="429"/>
      <c r="BE226" s="429"/>
      <c r="BF226" s="429"/>
      <c r="BG226" s="429"/>
      <c r="BH226" s="429"/>
      <c r="BI226" s="429"/>
      <c r="BJ226" s="429"/>
      <c r="BK226" s="429"/>
      <c r="BL226" s="429"/>
      <c r="BM226" s="429"/>
      <c r="BN226" s="429"/>
      <c r="BO226" s="429"/>
      <c r="BP226" s="429"/>
      <c r="BQ226" s="429"/>
      <c r="BR226" s="429"/>
      <c r="BS226" s="430"/>
      <c r="BT226" s="428" t="s">
        <v>258</v>
      </c>
      <c r="BU226" s="429"/>
      <c r="BV226" s="429"/>
      <c r="BW226" s="429"/>
      <c r="BX226" s="429"/>
      <c r="BY226" s="429"/>
      <c r="BZ226" s="429"/>
      <c r="CA226" s="429"/>
      <c r="CB226" s="429"/>
      <c r="CC226" s="429"/>
      <c r="CD226" s="429"/>
      <c r="CE226" s="429"/>
      <c r="CF226" s="429"/>
      <c r="CG226" s="429"/>
      <c r="CH226" s="429"/>
      <c r="CI226" s="430"/>
      <c r="CJ226" s="428" t="s">
        <v>259</v>
      </c>
      <c r="CK226" s="429"/>
      <c r="CL226" s="429"/>
      <c r="CM226" s="429"/>
      <c r="CN226" s="429"/>
      <c r="CO226" s="429"/>
      <c r="CP226" s="429"/>
      <c r="CQ226" s="429"/>
      <c r="CR226" s="429"/>
      <c r="CS226" s="429"/>
      <c r="CT226" s="429"/>
      <c r="CU226" s="429"/>
      <c r="CV226" s="429"/>
      <c r="CW226" s="429"/>
      <c r="CX226" s="429"/>
      <c r="CY226" s="429"/>
      <c r="CZ226" s="429"/>
      <c r="DA226" s="430"/>
    </row>
    <row r="227" spans="1:105" s="124" customFormat="1" ht="14.25">
      <c r="A227" s="431">
        <v>1</v>
      </c>
      <c r="B227" s="432"/>
      <c r="C227" s="432"/>
      <c r="D227" s="432"/>
      <c r="E227" s="432"/>
      <c r="F227" s="432"/>
      <c r="G227" s="433"/>
      <c r="H227" s="431">
        <v>2</v>
      </c>
      <c r="I227" s="432"/>
      <c r="J227" s="432"/>
      <c r="K227" s="432"/>
      <c r="L227" s="432"/>
      <c r="M227" s="432"/>
      <c r="N227" s="432"/>
      <c r="O227" s="432"/>
      <c r="P227" s="432"/>
      <c r="Q227" s="432"/>
      <c r="R227" s="432"/>
      <c r="S227" s="432"/>
      <c r="T227" s="432"/>
      <c r="U227" s="432"/>
      <c r="V227" s="432"/>
      <c r="W227" s="432"/>
      <c r="X227" s="432"/>
      <c r="Y227" s="432"/>
      <c r="Z227" s="432"/>
      <c r="AA227" s="432"/>
      <c r="AB227" s="432"/>
      <c r="AC227" s="432"/>
      <c r="AD227" s="432"/>
      <c r="AE227" s="432"/>
      <c r="AF227" s="432"/>
      <c r="AG227" s="432"/>
      <c r="AH227" s="432"/>
      <c r="AI227" s="432"/>
      <c r="AJ227" s="432"/>
      <c r="AK227" s="432"/>
      <c r="AL227" s="432"/>
      <c r="AM227" s="432"/>
      <c r="AN227" s="432"/>
      <c r="AO227" s="432"/>
      <c r="AP227" s="432"/>
      <c r="AQ227" s="432"/>
      <c r="AR227" s="432"/>
      <c r="AS227" s="432"/>
      <c r="AT227" s="432"/>
      <c r="AU227" s="432"/>
      <c r="AV227" s="432"/>
      <c r="AW227" s="432"/>
      <c r="AX227" s="432"/>
      <c r="AY227" s="432"/>
      <c r="AZ227" s="432"/>
      <c r="BA227" s="432"/>
      <c r="BB227" s="432"/>
      <c r="BC227" s="432"/>
      <c r="BD227" s="432"/>
      <c r="BE227" s="432"/>
      <c r="BF227" s="432"/>
      <c r="BG227" s="432"/>
      <c r="BH227" s="432"/>
      <c r="BI227" s="432"/>
      <c r="BJ227" s="432"/>
      <c r="BK227" s="432"/>
      <c r="BL227" s="432"/>
      <c r="BM227" s="432"/>
      <c r="BN227" s="432"/>
      <c r="BO227" s="432"/>
      <c r="BP227" s="432"/>
      <c r="BQ227" s="432"/>
      <c r="BR227" s="432"/>
      <c r="BS227" s="433"/>
      <c r="BT227" s="431">
        <v>3</v>
      </c>
      <c r="BU227" s="432"/>
      <c r="BV227" s="432"/>
      <c r="BW227" s="432"/>
      <c r="BX227" s="432"/>
      <c r="BY227" s="432"/>
      <c r="BZ227" s="432"/>
      <c r="CA227" s="432"/>
      <c r="CB227" s="432"/>
      <c r="CC227" s="432"/>
      <c r="CD227" s="432"/>
      <c r="CE227" s="432"/>
      <c r="CF227" s="432"/>
      <c r="CG227" s="432"/>
      <c r="CH227" s="432"/>
      <c r="CI227" s="433"/>
      <c r="CJ227" s="431">
        <v>4</v>
      </c>
      <c r="CK227" s="432"/>
      <c r="CL227" s="432"/>
      <c r="CM227" s="432"/>
      <c r="CN227" s="432"/>
      <c r="CO227" s="432"/>
      <c r="CP227" s="432"/>
      <c r="CQ227" s="432"/>
      <c r="CR227" s="432"/>
      <c r="CS227" s="432"/>
      <c r="CT227" s="432"/>
      <c r="CU227" s="432"/>
      <c r="CV227" s="432"/>
      <c r="CW227" s="432"/>
      <c r="CX227" s="432"/>
      <c r="CY227" s="432"/>
      <c r="CZ227" s="432"/>
      <c r="DA227" s="433"/>
    </row>
    <row r="228" spans="1:105" s="124" customFormat="1" ht="14.25">
      <c r="A228" s="423"/>
      <c r="B228" s="417"/>
      <c r="C228" s="417"/>
      <c r="D228" s="417"/>
      <c r="E228" s="417"/>
      <c r="F228" s="417"/>
      <c r="G228" s="418"/>
      <c r="H228" s="438" t="s">
        <v>192</v>
      </c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39"/>
      <c r="AA228" s="439"/>
      <c r="AB228" s="439"/>
      <c r="AC228" s="439"/>
      <c r="AD228" s="439"/>
      <c r="AE228" s="439"/>
      <c r="AF228" s="439"/>
      <c r="AG228" s="439"/>
      <c r="AH228" s="439"/>
      <c r="AI228" s="439"/>
      <c r="AJ228" s="439"/>
      <c r="AK228" s="439"/>
      <c r="AL228" s="439"/>
      <c r="AM228" s="439"/>
      <c r="AN228" s="439"/>
      <c r="AO228" s="439"/>
      <c r="AP228" s="439"/>
      <c r="AQ228" s="439"/>
      <c r="AR228" s="439"/>
      <c r="AS228" s="439"/>
      <c r="AT228" s="439"/>
      <c r="AU228" s="439"/>
      <c r="AV228" s="439"/>
      <c r="AW228" s="439"/>
      <c r="AX228" s="439"/>
      <c r="AY228" s="439"/>
      <c r="AZ228" s="439"/>
      <c r="BA228" s="439"/>
      <c r="BB228" s="439"/>
      <c r="BC228" s="439"/>
      <c r="BD228" s="439"/>
      <c r="BE228" s="439"/>
      <c r="BF228" s="439"/>
      <c r="BG228" s="439"/>
      <c r="BH228" s="439"/>
      <c r="BI228" s="439"/>
      <c r="BJ228" s="439"/>
      <c r="BK228" s="439"/>
      <c r="BL228" s="439"/>
      <c r="BM228" s="439"/>
      <c r="BN228" s="439"/>
      <c r="BO228" s="439"/>
      <c r="BP228" s="439"/>
      <c r="BQ228" s="439"/>
      <c r="BR228" s="439"/>
      <c r="BS228" s="440"/>
      <c r="BT228" s="424" t="s">
        <v>175</v>
      </c>
      <c r="BU228" s="425"/>
      <c r="BV228" s="425"/>
      <c r="BW228" s="425"/>
      <c r="BX228" s="425"/>
      <c r="BY228" s="425"/>
      <c r="BZ228" s="425"/>
      <c r="CA228" s="425"/>
      <c r="CB228" s="425"/>
      <c r="CC228" s="425"/>
      <c r="CD228" s="425"/>
      <c r="CE228" s="425"/>
      <c r="CF228" s="425"/>
      <c r="CG228" s="425"/>
      <c r="CH228" s="425"/>
      <c r="CI228" s="426"/>
      <c r="CJ228" s="427">
        <f>CJ235+CJ249+CJ255+CJ261+CJ267</f>
        <v>486744.5</v>
      </c>
      <c r="CK228" s="425"/>
      <c r="CL228" s="425"/>
      <c r="CM228" s="425"/>
      <c r="CN228" s="425"/>
      <c r="CO228" s="425"/>
      <c r="CP228" s="425"/>
      <c r="CQ228" s="425"/>
      <c r="CR228" s="425"/>
      <c r="CS228" s="425"/>
      <c r="CT228" s="425"/>
      <c r="CU228" s="425"/>
      <c r="CV228" s="425"/>
      <c r="CW228" s="425"/>
      <c r="CX228" s="425"/>
      <c r="CY228" s="425"/>
      <c r="CZ228" s="425"/>
      <c r="DA228" s="426"/>
    </row>
    <row r="229" spans="1:105" s="124" customFormat="1" ht="14.25">
      <c r="A229" s="140"/>
      <c r="B229" s="140"/>
      <c r="C229" s="140"/>
      <c r="D229" s="140"/>
      <c r="E229" s="140"/>
      <c r="F229" s="140"/>
      <c r="G229" s="140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</row>
    <row r="230" spans="1:105" s="124" customFormat="1" ht="39" customHeight="1">
      <c r="A230" s="413" t="s">
        <v>345</v>
      </c>
      <c r="B230" s="413"/>
      <c r="C230" s="413"/>
      <c r="D230" s="413"/>
      <c r="E230" s="413"/>
      <c r="F230" s="413"/>
      <c r="G230" s="413"/>
      <c r="H230" s="413"/>
      <c r="I230" s="413"/>
      <c r="J230" s="413"/>
      <c r="K230" s="413"/>
      <c r="L230" s="413"/>
      <c r="M230" s="413"/>
      <c r="N230" s="413"/>
      <c r="O230" s="413"/>
      <c r="P230" s="413"/>
      <c r="Q230" s="413"/>
      <c r="R230" s="413"/>
      <c r="S230" s="413"/>
      <c r="T230" s="413"/>
      <c r="U230" s="413"/>
      <c r="V230" s="413"/>
      <c r="W230" s="413"/>
      <c r="X230" s="413"/>
      <c r="Y230" s="413"/>
      <c r="Z230" s="413"/>
      <c r="AA230" s="413"/>
      <c r="AB230" s="413"/>
      <c r="AC230" s="413"/>
      <c r="AD230" s="413"/>
      <c r="AE230" s="413"/>
      <c r="AF230" s="413"/>
      <c r="AG230" s="413"/>
      <c r="AH230" s="413"/>
      <c r="AI230" s="413"/>
      <c r="AJ230" s="413"/>
      <c r="AK230" s="413"/>
      <c r="AL230" s="413"/>
      <c r="AM230" s="413"/>
      <c r="AN230" s="413"/>
      <c r="AO230" s="413"/>
      <c r="AP230" s="413"/>
      <c r="AQ230" s="413"/>
      <c r="AR230" s="413"/>
      <c r="AS230" s="413"/>
      <c r="AT230" s="413"/>
      <c r="AU230" s="413"/>
      <c r="AV230" s="413"/>
      <c r="AW230" s="413"/>
      <c r="AX230" s="413"/>
      <c r="AY230" s="413"/>
      <c r="AZ230" s="413"/>
      <c r="BA230" s="413"/>
      <c r="BB230" s="413"/>
      <c r="BC230" s="413"/>
      <c r="BD230" s="413"/>
      <c r="BE230" s="413"/>
      <c r="BF230" s="413"/>
      <c r="BG230" s="413"/>
      <c r="BH230" s="413"/>
      <c r="BI230" s="413"/>
      <c r="BJ230" s="413"/>
      <c r="BK230" s="413"/>
      <c r="BL230" s="413"/>
      <c r="BM230" s="413"/>
      <c r="BN230" s="413"/>
      <c r="BO230" s="413"/>
      <c r="BP230" s="413"/>
      <c r="BQ230" s="413"/>
      <c r="BR230" s="413"/>
      <c r="BS230" s="413"/>
      <c r="BT230" s="413"/>
      <c r="BU230" s="413"/>
      <c r="BV230" s="413"/>
      <c r="BW230" s="413"/>
      <c r="BX230" s="413"/>
      <c r="BY230" s="413"/>
      <c r="BZ230" s="413"/>
      <c r="CA230" s="413"/>
      <c r="CB230" s="413"/>
      <c r="CC230" s="413"/>
      <c r="CD230" s="413"/>
      <c r="CE230" s="413"/>
      <c r="CF230" s="413"/>
      <c r="CG230" s="413"/>
      <c r="CH230" s="413"/>
      <c r="CI230" s="413"/>
      <c r="CJ230" s="413"/>
      <c r="CK230" s="413"/>
      <c r="CL230" s="413"/>
      <c r="CM230" s="413"/>
      <c r="CN230" s="413"/>
      <c r="CO230" s="413"/>
      <c r="CP230" s="413"/>
      <c r="CQ230" s="413"/>
      <c r="CR230" s="413"/>
      <c r="CS230" s="413"/>
      <c r="CT230" s="413"/>
      <c r="CU230" s="413"/>
      <c r="CV230" s="413"/>
      <c r="CW230" s="413"/>
      <c r="CX230" s="413"/>
      <c r="CY230" s="413"/>
      <c r="CZ230" s="413"/>
      <c r="DA230" s="413"/>
    </row>
    <row r="231" spans="1:105" s="124" customFormat="1" ht="14.25">
      <c r="A231" s="140"/>
      <c r="B231" s="140"/>
      <c r="C231" s="140"/>
      <c r="D231" s="140"/>
      <c r="E231" s="140"/>
      <c r="F231" s="140"/>
      <c r="G231" s="140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</row>
    <row r="232" spans="1:105" s="124" customFormat="1" ht="14.25">
      <c r="A232" s="406" t="s">
        <v>42</v>
      </c>
      <c r="B232" s="406"/>
      <c r="C232" s="406"/>
      <c r="D232" s="406"/>
      <c r="E232" s="406"/>
      <c r="F232" s="406"/>
      <c r="G232" s="406"/>
      <c r="H232" s="414" t="s">
        <v>346</v>
      </c>
      <c r="I232" s="415"/>
      <c r="J232" s="415"/>
      <c r="K232" s="415"/>
      <c r="L232" s="415"/>
      <c r="M232" s="415"/>
      <c r="N232" s="415"/>
      <c r="O232" s="415"/>
      <c r="P232" s="415"/>
      <c r="Q232" s="415"/>
      <c r="R232" s="415"/>
      <c r="S232" s="415"/>
      <c r="T232" s="415"/>
      <c r="U232" s="415"/>
      <c r="V232" s="415"/>
      <c r="W232" s="415"/>
      <c r="X232" s="415"/>
      <c r="Y232" s="415"/>
      <c r="Z232" s="415"/>
      <c r="AA232" s="415"/>
      <c r="AB232" s="415"/>
      <c r="AC232" s="415"/>
      <c r="AD232" s="415"/>
      <c r="AE232" s="415"/>
      <c r="AF232" s="415"/>
      <c r="AG232" s="415"/>
      <c r="AH232" s="415"/>
      <c r="AI232" s="415"/>
      <c r="AJ232" s="415"/>
      <c r="AK232" s="415"/>
      <c r="AL232" s="415"/>
      <c r="AM232" s="415"/>
      <c r="AN232" s="415"/>
      <c r="AO232" s="415"/>
      <c r="AP232" s="415"/>
      <c r="AQ232" s="415"/>
      <c r="AR232" s="415"/>
      <c r="AS232" s="415"/>
      <c r="AT232" s="415"/>
      <c r="AU232" s="415"/>
      <c r="AV232" s="415"/>
      <c r="AW232" s="415"/>
      <c r="AX232" s="415"/>
      <c r="AY232" s="415"/>
      <c r="AZ232" s="415"/>
      <c r="BA232" s="415"/>
      <c r="BB232" s="415"/>
      <c r="BC232" s="415"/>
      <c r="BD232" s="415"/>
      <c r="BE232" s="415"/>
      <c r="BF232" s="415"/>
      <c r="BG232" s="415"/>
      <c r="BH232" s="415"/>
      <c r="BI232" s="415"/>
      <c r="BJ232" s="415"/>
      <c r="BK232" s="415"/>
      <c r="BL232" s="415"/>
      <c r="BM232" s="415"/>
      <c r="BN232" s="415"/>
      <c r="BO232" s="415"/>
      <c r="BP232" s="415"/>
      <c r="BQ232" s="415"/>
      <c r="BR232" s="415"/>
      <c r="BS232" s="416"/>
      <c r="BT232" s="408">
        <v>1</v>
      </c>
      <c r="BU232" s="408"/>
      <c r="BV232" s="408"/>
      <c r="BW232" s="408"/>
      <c r="BX232" s="408"/>
      <c r="BY232" s="408"/>
      <c r="BZ232" s="408"/>
      <c r="CA232" s="408"/>
      <c r="CB232" s="408"/>
      <c r="CC232" s="408"/>
      <c r="CD232" s="408"/>
      <c r="CE232" s="408"/>
      <c r="CF232" s="408"/>
      <c r="CG232" s="408"/>
      <c r="CH232" s="408"/>
      <c r="CI232" s="408"/>
      <c r="CJ232" s="409"/>
      <c r="CK232" s="409"/>
      <c r="CL232" s="409"/>
      <c r="CM232" s="409"/>
      <c r="CN232" s="409"/>
      <c r="CO232" s="409"/>
      <c r="CP232" s="409"/>
      <c r="CQ232" s="409"/>
      <c r="CR232" s="409"/>
      <c r="CS232" s="409"/>
      <c r="CT232" s="409"/>
      <c r="CU232" s="409"/>
      <c r="CV232" s="409"/>
      <c r="CW232" s="409"/>
      <c r="CX232" s="409"/>
      <c r="CY232" s="409"/>
      <c r="CZ232" s="409"/>
      <c r="DA232" s="409"/>
    </row>
    <row r="233" spans="1:105" s="124" customFormat="1" ht="14.25">
      <c r="A233" s="406" t="s">
        <v>214</v>
      </c>
      <c r="B233" s="406"/>
      <c r="C233" s="406"/>
      <c r="D233" s="406"/>
      <c r="E233" s="406"/>
      <c r="F233" s="406"/>
      <c r="G233" s="406"/>
      <c r="H233" s="414" t="s">
        <v>347</v>
      </c>
      <c r="I233" s="415"/>
      <c r="J233" s="415"/>
      <c r="K233" s="415"/>
      <c r="L233" s="415"/>
      <c r="M233" s="415"/>
      <c r="N233" s="415"/>
      <c r="O233" s="415"/>
      <c r="P233" s="415"/>
      <c r="Q233" s="415"/>
      <c r="R233" s="415"/>
      <c r="S233" s="415"/>
      <c r="T233" s="415"/>
      <c r="U233" s="415"/>
      <c r="V233" s="415"/>
      <c r="W233" s="415"/>
      <c r="X233" s="415"/>
      <c r="Y233" s="415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15"/>
      <c r="AO233" s="415"/>
      <c r="AP233" s="415"/>
      <c r="AQ233" s="415"/>
      <c r="AR233" s="415"/>
      <c r="AS233" s="415"/>
      <c r="AT233" s="415"/>
      <c r="AU233" s="415"/>
      <c r="AV233" s="415"/>
      <c r="AW233" s="415"/>
      <c r="AX233" s="415"/>
      <c r="AY233" s="415"/>
      <c r="AZ233" s="415"/>
      <c r="BA233" s="415"/>
      <c r="BB233" s="415"/>
      <c r="BC233" s="415"/>
      <c r="BD233" s="415"/>
      <c r="BE233" s="415"/>
      <c r="BF233" s="415"/>
      <c r="BG233" s="415"/>
      <c r="BH233" s="415"/>
      <c r="BI233" s="415"/>
      <c r="BJ233" s="415"/>
      <c r="BK233" s="415"/>
      <c r="BL233" s="415"/>
      <c r="BM233" s="415"/>
      <c r="BN233" s="415"/>
      <c r="BO233" s="415"/>
      <c r="BP233" s="415"/>
      <c r="BQ233" s="415"/>
      <c r="BR233" s="415"/>
      <c r="BS233" s="416"/>
      <c r="BT233" s="408">
        <v>1</v>
      </c>
      <c r="BU233" s="408"/>
      <c r="BV233" s="408"/>
      <c r="BW233" s="408"/>
      <c r="BX233" s="408"/>
      <c r="BY233" s="408"/>
      <c r="BZ233" s="408"/>
      <c r="CA233" s="408"/>
      <c r="CB233" s="408"/>
      <c r="CC233" s="408"/>
      <c r="CD233" s="408"/>
      <c r="CE233" s="408"/>
      <c r="CF233" s="408"/>
      <c r="CG233" s="408"/>
      <c r="CH233" s="408"/>
      <c r="CI233" s="408"/>
      <c r="CJ233" s="409"/>
      <c r="CK233" s="409"/>
      <c r="CL233" s="409"/>
      <c r="CM233" s="409"/>
      <c r="CN233" s="409"/>
      <c r="CO233" s="409"/>
      <c r="CP233" s="409"/>
      <c r="CQ233" s="409"/>
      <c r="CR233" s="409"/>
      <c r="CS233" s="409"/>
      <c r="CT233" s="409"/>
      <c r="CU233" s="409"/>
      <c r="CV233" s="409"/>
      <c r="CW233" s="409"/>
      <c r="CX233" s="409"/>
      <c r="CY233" s="409"/>
      <c r="CZ233" s="409"/>
      <c r="DA233" s="409"/>
    </row>
    <row r="234" spans="1:105" s="124" customFormat="1" ht="14.25">
      <c r="A234" s="406" t="s">
        <v>348</v>
      </c>
      <c r="B234" s="406"/>
      <c r="C234" s="406"/>
      <c r="D234" s="406"/>
      <c r="E234" s="406"/>
      <c r="F234" s="406"/>
      <c r="G234" s="406"/>
      <c r="H234" s="435"/>
      <c r="I234" s="436"/>
      <c r="J234" s="436"/>
      <c r="K234" s="436"/>
      <c r="L234" s="436"/>
      <c r="M234" s="436"/>
      <c r="N234" s="436"/>
      <c r="O234" s="436"/>
      <c r="P234" s="436"/>
      <c r="Q234" s="436"/>
      <c r="R234" s="436"/>
      <c r="S234" s="436"/>
      <c r="T234" s="436"/>
      <c r="U234" s="436"/>
      <c r="V234" s="436"/>
      <c r="W234" s="436"/>
      <c r="X234" s="436"/>
      <c r="Y234" s="436"/>
      <c r="Z234" s="436"/>
      <c r="AA234" s="436"/>
      <c r="AB234" s="436"/>
      <c r="AC234" s="436"/>
      <c r="AD234" s="436"/>
      <c r="AE234" s="436"/>
      <c r="AF234" s="436"/>
      <c r="AG234" s="436"/>
      <c r="AH234" s="436"/>
      <c r="AI234" s="436"/>
      <c r="AJ234" s="436"/>
      <c r="AK234" s="436"/>
      <c r="AL234" s="436"/>
      <c r="AM234" s="436"/>
      <c r="AN234" s="436"/>
      <c r="AO234" s="436"/>
      <c r="AP234" s="436"/>
      <c r="AQ234" s="436"/>
      <c r="AR234" s="436"/>
      <c r="AS234" s="436"/>
      <c r="AT234" s="436"/>
      <c r="AU234" s="436"/>
      <c r="AV234" s="436"/>
      <c r="AW234" s="436"/>
      <c r="AX234" s="436"/>
      <c r="AY234" s="436"/>
      <c r="AZ234" s="436"/>
      <c r="BA234" s="436"/>
      <c r="BB234" s="436"/>
      <c r="BC234" s="436"/>
      <c r="BD234" s="436"/>
      <c r="BE234" s="436"/>
      <c r="BF234" s="436"/>
      <c r="BG234" s="436"/>
      <c r="BH234" s="436"/>
      <c r="BI234" s="436"/>
      <c r="BJ234" s="436"/>
      <c r="BK234" s="436"/>
      <c r="BL234" s="436"/>
      <c r="BM234" s="436"/>
      <c r="BN234" s="436"/>
      <c r="BO234" s="436"/>
      <c r="BP234" s="436"/>
      <c r="BQ234" s="436"/>
      <c r="BR234" s="436"/>
      <c r="BS234" s="437"/>
      <c r="BT234" s="408"/>
      <c r="BU234" s="408"/>
      <c r="BV234" s="408"/>
      <c r="BW234" s="408"/>
      <c r="BX234" s="408"/>
      <c r="BY234" s="408"/>
      <c r="BZ234" s="408"/>
      <c r="CA234" s="408"/>
      <c r="CB234" s="408"/>
      <c r="CC234" s="408"/>
      <c r="CD234" s="408"/>
      <c r="CE234" s="408"/>
      <c r="CF234" s="408"/>
      <c r="CG234" s="408"/>
      <c r="CH234" s="408"/>
      <c r="CI234" s="408"/>
      <c r="CJ234" s="409"/>
      <c r="CK234" s="409"/>
      <c r="CL234" s="409"/>
      <c r="CM234" s="409"/>
      <c r="CN234" s="409"/>
      <c r="CO234" s="409"/>
      <c r="CP234" s="409"/>
      <c r="CQ234" s="409"/>
      <c r="CR234" s="409"/>
      <c r="CS234" s="409"/>
      <c r="CT234" s="409"/>
      <c r="CU234" s="409"/>
      <c r="CV234" s="409"/>
      <c r="CW234" s="409"/>
      <c r="CX234" s="409"/>
      <c r="CY234" s="409"/>
      <c r="CZ234" s="409"/>
      <c r="DA234" s="409"/>
    </row>
    <row r="235" spans="1:105" s="124" customFormat="1" ht="14.25">
      <c r="A235" s="406"/>
      <c r="B235" s="406"/>
      <c r="C235" s="406"/>
      <c r="D235" s="406"/>
      <c r="E235" s="406"/>
      <c r="F235" s="406"/>
      <c r="G235" s="406"/>
      <c r="H235" s="419" t="s">
        <v>192</v>
      </c>
      <c r="I235" s="420"/>
      <c r="J235" s="420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  <c r="Z235" s="420"/>
      <c r="AA235" s="420"/>
      <c r="AB235" s="420"/>
      <c r="AC235" s="420"/>
      <c r="AD235" s="420"/>
      <c r="AE235" s="420"/>
      <c r="AF235" s="420"/>
      <c r="AG235" s="420"/>
      <c r="AH235" s="420"/>
      <c r="AI235" s="420"/>
      <c r="AJ235" s="420"/>
      <c r="AK235" s="420"/>
      <c r="AL235" s="420"/>
      <c r="AM235" s="420"/>
      <c r="AN235" s="420"/>
      <c r="AO235" s="420"/>
      <c r="AP235" s="420"/>
      <c r="AQ235" s="420"/>
      <c r="AR235" s="420"/>
      <c r="AS235" s="420"/>
      <c r="AT235" s="420"/>
      <c r="AU235" s="420"/>
      <c r="AV235" s="420"/>
      <c r="AW235" s="420"/>
      <c r="AX235" s="420"/>
      <c r="AY235" s="420"/>
      <c r="AZ235" s="420"/>
      <c r="BA235" s="420"/>
      <c r="BB235" s="420"/>
      <c r="BC235" s="420"/>
      <c r="BD235" s="420"/>
      <c r="BE235" s="420"/>
      <c r="BF235" s="420"/>
      <c r="BG235" s="420"/>
      <c r="BH235" s="420"/>
      <c r="BI235" s="420"/>
      <c r="BJ235" s="420"/>
      <c r="BK235" s="420"/>
      <c r="BL235" s="420"/>
      <c r="BM235" s="420"/>
      <c r="BN235" s="420"/>
      <c r="BO235" s="420"/>
      <c r="BP235" s="420"/>
      <c r="BQ235" s="420"/>
      <c r="BR235" s="420"/>
      <c r="BS235" s="421"/>
      <c r="BT235" s="411" t="s">
        <v>175</v>
      </c>
      <c r="BU235" s="411"/>
      <c r="BV235" s="411"/>
      <c r="BW235" s="411"/>
      <c r="BX235" s="411"/>
      <c r="BY235" s="411"/>
      <c r="BZ235" s="411"/>
      <c r="CA235" s="411"/>
      <c r="CB235" s="411"/>
      <c r="CC235" s="411"/>
      <c r="CD235" s="411"/>
      <c r="CE235" s="411"/>
      <c r="CF235" s="411"/>
      <c r="CG235" s="411"/>
      <c r="CH235" s="411"/>
      <c r="CI235" s="411"/>
      <c r="CJ235" s="412">
        <f>SUM(CJ232:CJ234)</f>
        <v>0</v>
      </c>
      <c r="CK235" s="412"/>
      <c r="CL235" s="412"/>
      <c r="CM235" s="412"/>
      <c r="CN235" s="412"/>
      <c r="CO235" s="412"/>
      <c r="CP235" s="412"/>
      <c r="CQ235" s="412"/>
      <c r="CR235" s="412"/>
      <c r="CS235" s="412"/>
      <c r="CT235" s="412"/>
      <c r="CU235" s="412"/>
      <c r="CV235" s="412"/>
      <c r="CW235" s="412"/>
      <c r="CX235" s="412"/>
      <c r="CY235" s="412"/>
      <c r="CZ235" s="412"/>
      <c r="DA235" s="412"/>
    </row>
    <row r="236" spans="1:105" s="124" customFormat="1" ht="14.25">
      <c r="A236" s="140"/>
      <c r="B236" s="140"/>
      <c r="C236" s="140"/>
      <c r="D236" s="140"/>
      <c r="E236" s="140"/>
      <c r="F236" s="140"/>
      <c r="G236" s="140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</row>
    <row r="237" spans="1:105" s="124" customFormat="1" ht="36" customHeight="1">
      <c r="A237" s="413" t="s">
        <v>349</v>
      </c>
      <c r="B237" s="413"/>
      <c r="C237" s="413"/>
      <c r="D237" s="413"/>
      <c r="E237" s="413"/>
      <c r="F237" s="413"/>
      <c r="G237" s="413"/>
      <c r="H237" s="413"/>
      <c r="I237" s="413"/>
      <c r="J237" s="413"/>
      <c r="K237" s="413"/>
      <c r="L237" s="413"/>
      <c r="M237" s="413"/>
      <c r="N237" s="413"/>
      <c r="O237" s="413"/>
      <c r="P237" s="413"/>
      <c r="Q237" s="413"/>
      <c r="R237" s="413"/>
      <c r="S237" s="413"/>
      <c r="T237" s="413"/>
      <c r="U237" s="413"/>
      <c r="V237" s="413"/>
      <c r="W237" s="413"/>
      <c r="X237" s="413"/>
      <c r="Y237" s="413"/>
      <c r="Z237" s="413"/>
      <c r="AA237" s="413"/>
      <c r="AB237" s="413"/>
      <c r="AC237" s="413"/>
      <c r="AD237" s="413"/>
      <c r="AE237" s="413"/>
      <c r="AF237" s="413"/>
      <c r="AG237" s="413"/>
      <c r="AH237" s="413"/>
      <c r="AI237" s="413"/>
      <c r="AJ237" s="413"/>
      <c r="AK237" s="413"/>
      <c r="AL237" s="413"/>
      <c r="AM237" s="413"/>
      <c r="AN237" s="413"/>
      <c r="AO237" s="413"/>
      <c r="AP237" s="413"/>
      <c r="AQ237" s="413"/>
      <c r="AR237" s="413"/>
      <c r="AS237" s="413"/>
      <c r="AT237" s="413"/>
      <c r="AU237" s="413"/>
      <c r="AV237" s="413"/>
      <c r="AW237" s="413"/>
      <c r="AX237" s="413"/>
      <c r="AY237" s="413"/>
      <c r="AZ237" s="413"/>
      <c r="BA237" s="413"/>
      <c r="BB237" s="413"/>
      <c r="BC237" s="413"/>
      <c r="BD237" s="413"/>
      <c r="BE237" s="413"/>
      <c r="BF237" s="413"/>
      <c r="BG237" s="413"/>
      <c r="BH237" s="413"/>
      <c r="BI237" s="413"/>
      <c r="BJ237" s="413"/>
      <c r="BK237" s="413"/>
      <c r="BL237" s="413"/>
      <c r="BM237" s="413"/>
      <c r="BN237" s="413"/>
      <c r="BO237" s="413"/>
      <c r="BP237" s="413"/>
      <c r="BQ237" s="413"/>
      <c r="BR237" s="413"/>
      <c r="BS237" s="413"/>
      <c r="BT237" s="413"/>
      <c r="BU237" s="413"/>
      <c r="BV237" s="413"/>
      <c r="BW237" s="413"/>
      <c r="BX237" s="413"/>
      <c r="BY237" s="413"/>
      <c r="BZ237" s="413"/>
      <c r="CA237" s="413"/>
      <c r="CB237" s="413"/>
      <c r="CC237" s="413"/>
      <c r="CD237" s="413"/>
      <c r="CE237" s="413"/>
      <c r="CF237" s="413"/>
      <c r="CG237" s="413"/>
      <c r="CH237" s="413"/>
      <c r="CI237" s="413"/>
      <c r="CJ237" s="413"/>
      <c r="CK237" s="413"/>
      <c r="CL237" s="413"/>
      <c r="CM237" s="413"/>
      <c r="CN237" s="413"/>
      <c r="CO237" s="413"/>
      <c r="CP237" s="413"/>
      <c r="CQ237" s="413"/>
      <c r="CR237" s="413"/>
      <c r="CS237" s="413"/>
      <c r="CT237" s="413"/>
      <c r="CU237" s="413"/>
      <c r="CV237" s="413"/>
      <c r="CW237" s="413"/>
      <c r="CX237" s="413"/>
      <c r="CY237" s="413"/>
      <c r="CZ237" s="413"/>
      <c r="DA237" s="413"/>
    </row>
    <row r="238" spans="1:105" s="124" customFormat="1" ht="14.25">
      <c r="A238" s="140"/>
      <c r="B238" s="140"/>
      <c r="C238" s="140"/>
      <c r="D238" s="140"/>
      <c r="E238" s="140"/>
      <c r="F238" s="140"/>
      <c r="G238" s="140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</row>
    <row r="239" spans="1:105" s="124" customFormat="1" ht="14.25">
      <c r="A239" s="406" t="s">
        <v>42</v>
      </c>
      <c r="B239" s="406"/>
      <c r="C239" s="406"/>
      <c r="D239" s="406"/>
      <c r="E239" s="406"/>
      <c r="F239" s="406"/>
      <c r="G239" s="406"/>
      <c r="H239" s="414" t="s">
        <v>346</v>
      </c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15"/>
      <c r="AA239" s="415"/>
      <c r="AB239" s="415"/>
      <c r="AC239" s="415"/>
      <c r="AD239" s="415"/>
      <c r="AE239" s="415"/>
      <c r="AF239" s="415"/>
      <c r="AG239" s="415"/>
      <c r="AH239" s="415"/>
      <c r="AI239" s="415"/>
      <c r="AJ239" s="415"/>
      <c r="AK239" s="415"/>
      <c r="AL239" s="415"/>
      <c r="AM239" s="415"/>
      <c r="AN239" s="415"/>
      <c r="AO239" s="415"/>
      <c r="AP239" s="415"/>
      <c r="AQ239" s="415"/>
      <c r="AR239" s="415"/>
      <c r="AS239" s="415"/>
      <c r="AT239" s="415"/>
      <c r="AU239" s="415"/>
      <c r="AV239" s="415"/>
      <c r="AW239" s="415"/>
      <c r="AX239" s="415"/>
      <c r="AY239" s="415"/>
      <c r="AZ239" s="415"/>
      <c r="BA239" s="415"/>
      <c r="BB239" s="415"/>
      <c r="BC239" s="415"/>
      <c r="BD239" s="415"/>
      <c r="BE239" s="415"/>
      <c r="BF239" s="415"/>
      <c r="BG239" s="415"/>
      <c r="BH239" s="415"/>
      <c r="BI239" s="415"/>
      <c r="BJ239" s="415"/>
      <c r="BK239" s="415"/>
      <c r="BL239" s="415"/>
      <c r="BM239" s="415"/>
      <c r="BN239" s="415"/>
      <c r="BO239" s="415"/>
      <c r="BP239" s="415"/>
      <c r="BQ239" s="415"/>
      <c r="BR239" s="415"/>
      <c r="BS239" s="416"/>
      <c r="BT239" s="408">
        <v>1</v>
      </c>
      <c r="BU239" s="408"/>
      <c r="BV239" s="408"/>
      <c r="BW239" s="408"/>
      <c r="BX239" s="408"/>
      <c r="BY239" s="408"/>
      <c r="BZ239" s="408"/>
      <c r="CA239" s="408"/>
      <c r="CB239" s="408"/>
      <c r="CC239" s="408"/>
      <c r="CD239" s="408"/>
      <c r="CE239" s="408"/>
      <c r="CF239" s="408"/>
      <c r="CG239" s="408"/>
      <c r="CH239" s="408"/>
      <c r="CI239" s="408"/>
      <c r="CJ239" s="409">
        <v>81356</v>
      </c>
      <c r="CK239" s="409"/>
      <c r="CL239" s="409"/>
      <c r="CM239" s="409"/>
      <c r="CN239" s="409"/>
      <c r="CO239" s="409"/>
      <c r="CP239" s="409"/>
      <c r="CQ239" s="409"/>
      <c r="CR239" s="409"/>
      <c r="CS239" s="409"/>
      <c r="CT239" s="409"/>
      <c r="CU239" s="409"/>
      <c r="CV239" s="409"/>
      <c r="CW239" s="409"/>
      <c r="CX239" s="409"/>
      <c r="CY239" s="409"/>
      <c r="CZ239" s="409"/>
      <c r="DA239" s="409"/>
    </row>
    <row r="240" spans="1:105" s="124" customFormat="1" ht="14.25">
      <c r="A240" s="406" t="s">
        <v>214</v>
      </c>
      <c r="B240" s="406"/>
      <c r="C240" s="406"/>
      <c r="D240" s="406"/>
      <c r="E240" s="406"/>
      <c r="F240" s="406"/>
      <c r="G240" s="406"/>
      <c r="H240" s="414" t="s">
        <v>350</v>
      </c>
      <c r="I240" s="415"/>
      <c r="J240" s="415"/>
      <c r="K240" s="415"/>
      <c r="L240" s="415"/>
      <c r="M240" s="415"/>
      <c r="N240" s="415"/>
      <c r="O240" s="415"/>
      <c r="P240" s="415"/>
      <c r="Q240" s="415"/>
      <c r="R240" s="415"/>
      <c r="S240" s="415"/>
      <c r="T240" s="415"/>
      <c r="U240" s="415"/>
      <c r="V240" s="415"/>
      <c r="W240" s="415"/>
      <c r="X240" s="415"/>
      <c r="Y240" s="415"/>
      <c r="Z240" s="415"/>
      <c r="AA240" s="415"/>
      <c r="AB240" s="415"/>
      <c r="AC240" s="415"/>
      <c r="AD240" s="415"/>
      <c r="AE240" s="415"/>
      <c r="AF240" s="415"/>
      <c r="AG240" s="415"/>
      <c r="AH240" s="415"/>
      <c r="AI240" s="415"/>
      <c r="AJ240" s="415"/>
      <c r="AK240" s="415"/>
      <c r="AL240" s="415"/>
      <c r="AM240" s="415"/>
      <c r="AN240" s="415"/>
      <c r="AO240" s="415"/>
      <c r="AP240" s="415"/>
      <c r="AQ240" s="415"/>
      <c r="AR240" s="415"/>
      <c r="AS240" s="415"/>
      <c r="AT240" s="415"/>
      <c r="AU240" s="415"/>
      <c r="AV240" s="415"/>
      <c r="AW240" s="415"/>
      <c r="AX240" s="415"/>
      <c r="AY240" s="415"/>
      <c r="AZ240" s="415"/>
      <c r="BA240" s="415"/>
      <c r="BB240" s="415"/>
      <c r="BC240" s="415"/>
      <c r="BD240" s="415"/>
      <c r="BE240" s="415"/>
      <c r="BF240" s="415"/>
      <c r="BG240" s="415"/>
      <c r="BH240" s="415"/>
      <c r="BI240" s="415"/>
      <c r="BJ240" s="415"/>
      <c r="BK240" s="415"/>
      <c r="BL240" s="415"/>
      <c r="BM240" s="415"/>
      <c r="BN240" s="415"/>
      <c r="BO240" s="415"/>
      <c r="BP240" s="415"/>
      <c r="BQ240" s="415"/>
      <c r="BR240" s="415"/>
      <c r="BS240" s="416"/>
      <c r="BT240" s="408">
        <v>1</v>
      </c>
      <c r="BU240" s="408"/>
      <c r="BV240" s="408"/>
      <c r="BW240" s="408"/>
      <c r="BX240" s="408"/>
      <c r="BY240" s="408"/>
      <c r="BZ240" s="408"/>
      <c r="CA240" s="408"/>
      <c r="CB240" s="408"/>
      <c r="CC240" s="408"/>
      <c r="CD240" s="408"/>
      <c r="CE240" s="408"/>
      <c r="CF240" s="408"/>
      <c r="CG240" s="408"/>
      <c r="CH240" s="408"/>
      <c r="CI240" s="408"/>
      <c r="CJ240" s="409">
        <v>9600</v>
      </c>
      <c r="CK240" s="409"/>
      <c r="CL240" s="409"/>
      <c r="CM240" s="409"/>
      <c r="CN240" s="409"/>
      <c r="CO240" s="409"/>
      <c r="CP240" s="409"/>
      <c r="CQ240" s="409"/>
      <c r="CR240" s="409"/>
      <c r="CS240" s="409"/>
      <c r="CT240" s="409"/>
      <c r="CU240" s="409"/>
      <c r="CV240" s="409"/>
      <c r="CW240" s="409"/>
      <c r="CX240" s="409"/>
      <c r="CY240" s="409"/>
      <c r="CZ240" s="409"/>
      <c r="DA240" s="409"/>
    </row>
    <row r="241" spans="1:105" s="124" customFormat="1" ht="14.25">
      <c r="A241" s="406" t="s">
        <v>225</v>
      </c>
      <c r="B241" s="406"/>
      <c r="C241" s="406"/>
      <c r="D241" s="406"/>
      <c r="E241" s="406"/>
      <c r="F241" s="406"/>
      <c r="G241" s="406"/>
      <c r="H241" s="414" t="s">
        <v>351</v>
      </c>
      <c r="I241" s="415"/>
      <c r="J241" s="415"/>
      <c r="K241" s="415"/>
      <c r="L241" s="415"/>
      <c r="M241" s="415"/>
      <c r="N241" s="415"/>
      <c r="O241" s="415"/>
      <c r="P241" s="415"/>
      <c r="Q241" s="415"/>
      <c r="R241" s="415"/>
      <c r="S241" s="415"/>
      <c r="T241" s="415"/>
      <c r="U241" s="415"/>
      <c r="V241" s="415"/>
      <c r="W241" s="415"/>
      <c r="X241" s="415"/>
      <c r="Y241" s="415"/>
      <c r="Z241" s="415"/>
      <c r="AA241" s="415"/>
      <c r="AB241" s="415"/>
      <c r="AC241" s="415"/>
      <c r="AD241" s="415"/>
      <c r="AE241" s="415"/>
      <c r="AF241" s="415"/>
      <c r="AG241" s="415"/>
      <c r="AH241" s="415"/>
      <c r="AI241" s="415"/>
      <c r="AJ241" s="415"/>
      <c r="AK241" s="415"/>
      <c r="AL241" s="415"/>
      <c r="AM241" s="415"/>
      <c r="AN241" s="415"/>
      <c r="AO241" s="415"/>
      <c r="AP241" s="415"/>
      <c r="AQ241" s="415"/>
      <c r="AR241" s="415"/>
      <c r="AS241" s="415"/>
      <c r="AT241" s="415"/>
      <c r="AU241" s="415"/>
      <c r="AV241" s="415"/>
      <c r="AW241" s="415"/>
      <c r="AX241" s="415"/>
      <c r="AY241" s="415"/>
      <c r="AZ241" s="415"/>
      <c r="BA241" s="415"/>
      <c r="BB241" s="415"/>
      <c r="BC241" s="415"/>
      <c r="BD241" s="415"/>
      <c r="BE241" s="415"/>
      <c r="BF241" s="415"/>
      <c r="BG241" s="415"/>
      <c r="BH241" s="415"/>
      <c r="BI241" s="415"/>
      <c r="BJ241" s="415"/>
      <c r="BK241" s="415"/>
      <c r="BL241" s="415"/>
      <c r="BM241" s="415"/>
      <c r="BN241" s="415"/>
      <c r="BO241" s="415"/>
      <c r="BP241" s="415"/>
      <c r="BQ241" s="415"/>
      <c r="BR241" s="415"/>
      <c r="BS241" s="416"/>
      <c r="BT241" s="408">
        <v>4</v>
      </c>
      <c r="BU241" s="408"/>
      <c r="BV241" s="408"/>
      <c r="BW241" s="408"/>
      <c r="BX241" s="408"/>
      <c r="BY241" s="408"/>
      <c r="BZ241" s="408"/>
      <c r="CA241" s="408"/>
      <c r="CB241" s="408"/>
      <c r="CC241" s="408"/>
      <c r="CD241" s="408"/>
      <c r="CE241" s="408"/>
      <c r="CF241" s="408"/>
      <c r="CG241" s="408"/>
      <c r="CH241" s="408"/>
      <c r="CI241" s="408"/>
      <c r="CJ241" s="409">
        <v>35600</v>
      </c>
      <c r="CK241" s="409"/>
      <c r="CL241" s="409"/>
      <c r="CM241" s="409"/>
      <c r="CN241" s="409"/>
      <c r="CO241" s="409"/>
      <c r="CP241" s="409"/>
      <c r="CQ241" s="409"/>
      <c r="CR241" s="409"/>
      <c r="CS241" s="409"/>
      <c r="CT241" s="409"/>
      <c r="CU241" s="409"/>
      <c r="CV241" s="409"/>
      <c r="CW241" s="409"/>
      <c r="CX241" s="409"/>
      <c r="CY241" s="409"/>
      <c r="CZ241" s="409"/>
      <c r="DA241" s="409"/>
    </row>
    <row r="242" spans="1:105" s="124" customFormat="1" ht="14.25">
      <c r="A242" s="406" t="s">
        <v>278</v>
      </c>
      <c r="B242" s="406"/>
      <c r="C242" s="406"/>
      <c r="D242" s="406"/>
      <c r="E242" s="406"/>
      <c r="F242" s="406"/>
      <c r="G242" s="406"/>
      <c r="H242" s="414" t="s">
        <v>352</v>
      </c>
      <c r="I242" s="415"/>
      <c r="J242" s="415"/>
      <c r="K242" s="415"/>
      <c r="L242" s="415"/>
      <c r="M242" s="415"/>
      <c r="N242" s="415"/>
      <c r="O242" s="415"/>
      <c r="P242" s="415"/>
      <c r="Q242" s="415"/>
      <c r="R242" s="415"/>
      <c r="S242" s="415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15"/>
      <c r="AO242" s="415"/>
      <c r="AP242" s="415"/>
      <c r="AQ242" s="415"/>
      <c r="AR242" s="415"/>
      <c r="AS242" s="415"/>
      <c r="AT242" s="415"/>
      <c r="AU242" s="415"/>
      <c r="AV242" s="415"/>
      <c r="AW242" s="415"/>
      <c r="AX242" s="415"/>
      <c r="AY242" s="415"/>
      <c r="AZ242" s="415"/>
      <c r="BA242" s="415"/>
      <c r="BB242" s="415"/>
      <c r="BC242" s="415"/>
      <c r="BD242" s="415"/>
      <c r="BE242" s="415"/>
      <c r="BF242" s="415"/>
      <c r="BG242" s="415"/>
      <c r="BH242" s="415"/>
      <c r="BI242" s="415"/>
      <c r="BJ242" s="415"/>
      <c r="BK242" s="415"/>
      <c r="BL242" s="415"/>
      <c r="BM242" s="415"/>
      <c r="BN242" s="415"/>
      <c r="BO242" s="415"/>
      <c r="BP242" s="415"/>
      <c r="BQ242" s="415"/>
      <c r="BR242" s="415"/>
      <c r="BS242" s="416"/>
      <c r="BT242" s="408">
        <v>1</v>
      </c>
      <c r="BU242" s="408"/>
      <c r="BV242" s="408"/>
      <c r="BW242" s="408"/>
      <c r="BX242" s="408"/>
      <c r="BY242" s="408"/>
      <c r="BZ242" s="408"/>
      <c r="CA242" s="408"/>
      <c r="CB242" s="408"/>
      <c r="CC242" s="408"/>
      <c r="CD242" s="408"/>
      <c r="CE242" s="408"/>
      <c r="CF242" s="408"/>
      <c r="CG242" s="408"/>
      <c r="CH242" s="408"/>
      <c r="CI242" s="408"/>
      <c r="CJ242" s="409">
        <v>698.5</v>
      </c>
      <c r="CK242" s="409"/>
      <c r="CL242" s="409"/>
      <c r="CM242" s="409"/>
      <c r="CN242" s="409"/>
      <c r="CO242" s="409"/>
      <c r="CP242" s="409"/>
      <c r="CQ242" s="409"/>
      <c r="CR242" s="409"/>
      <c r="CS242" s="409"/>
      <c r="CT242" s="409"/>
      <c r="CU242" s="409"/>
      <c r="CV242" s="409"/>
      <c r="CW242" s="409"/>
      <c r="CX242" s="409"/>
      <c r="CY242" s="409"/>
      <c r="CZ242" s="409"/>
      <c r="DA242" s="409"/>
    </row>
    <row r="243" spans="1:105" s="124" customFormat="1" ht="14.25">
      <c r="A243" s="406" t="s">
        <v>279</v>
      </c>
      <c r="B243" s="406"/>
      <c r="C243" s="406"/>
      <c r="D243" s="406"/>
      <c r="E243" s="406"/>
      <c r="F243" s="406"/>
      <c r="G243" s="406"/>
      <c r="H243" s="414" t="s">
        <v>353</v>
      </c>
      <c r="I243" s="415"/>
      <c r="J243" s="415"/>
      <c r="K243" s="415"/>
      <c r="L243" s="415"/>
      <c r="M243" s="415"/>
      <c r="N243" s="415"/>
      <c r="O243" s="415"/>
      <c r="P243" s="415"/>
      <c r="Q243" s="415"/>
      <c r="R243" s="415"/>
      <c r="S243" s="415"/>
      <c r="T243" s="415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15"/>
      <c r="AO243" s="415"/>
      <c r="AP243" s="415"/>
      <c r="AQ243" s="415"/>
      <c r="AR243" s="415"/>
      <c r="AS243" s="415"/>
      <c r="AT243" s="415"/>
      <c r="AU243" s="415"/>
      <c r="AV243" s="415"/>
      <c r="AW243" s="415"/>
      <c r="AX243" s="415"/>
      <c r="AY243" s="415"/>
      <c r="AZ243" s="415"/>
      <c r="BA243" s="415"/>
      <c r="BB243" s="415"/>
      <c r="BC243" s="415"/>
      <c r="BD243" s="415"/>
      <c r="BE243" s="415"/>
      <c r="BF243" s="415"/>
      <c r="BG243" s="415"/>
      <c r="BH243" s="415"/>
      <c r="BI243" s="415"/>
      <c r="BJ243" s="415"/>
      <c r="BK243" s="415"/>
      <c r="BL243" s="415"/>
      <c r="BM243" s="415"/>
      <c r="BN243" s="415"/>
      <c r="BO243" s="415"/>
      <c r="BP243" s="415"/>
      <c r="BQ243" s="415"/>
      <c r="BR243" s="415"/>
      <c r="BS243" s="416"/>
      <c r="BT243" s="408">
        <v>1</v>
      </c>
      <c r="BU243" s="408"/>
      <c r="BV243" s="408"/>
      <c r="BW243" s="408"/>
      <c r="BX243" s="408"/>
      <c r="BY243" s="408"/>
      <c r="BZ243" s="408"/>
      <c r="CA243" s="408"/>
      <c r="CB243" s="408"/>
      <c r="CC243" s="408"/>
      <c r="CD243" s="408"/>
      <c r="CE243" s="408"/>
      <c r="CF243" s="408"/>
      <c r="CG243" s="408"/>
      <c r="CH243" s="408"/>
      <c r="CI243" s="408"/>
      <c r="CJ243" s="409">
        <v>42000</v>
      </c>
      <c r="CK243" s="409"/>
      <c r="CL243" s="409"/>
      <c r="CM243" s="409"/>
      <c r="CN243" s="409"/>
      <c r="CO243" s="409"/>
      <c r="CP243" s="409"/>
      <c r="CQ243" s="409"/>
      <c r="CR243" s="409"/>
      <c r="CS243" s="409"/>
      <c r="CT243" s="409"/>
      <c r="CU243" s="409"/>
      <c r="CV243" s="409"/>
      <c r="CW243" s="409"/>
      <c r="CX243" s="409"/>
      <c r="CY243" s="409"/>
      <c r="CZ243" s="409"/>
      <c r="DA243" s="409"/>
    </row>
    <row r="244" spans="1:105" s="124" customFormat="1" ht="14.25">
      <c r="A244" s="406" t="s">
        <v>280</v>
      </c>
      <c r="B244" s="406"/>
      <c r="C244" s="406"/>
      <c r="D244" s="406"/>
      <c r="E244" s="406"/>
      <c r="F244" s="406"/>
      <c r="G244" s="406"/>
      <c r="H244" s="414" t="s">
        <v>354</v>
      </c>
      <c r="I244" s="415"/>
      <c r="J244" s="415"/>
      <c r="K244" s="415"/>
      <c r="L244" s="415"/>
      <c r="M244" s="415"/>
      <c r="N244" s="415"/>
      <c r="O244" s="415"/>
      <c r="P244" s="415"/>
      <c r="Q244" s="415"/>
      <c r="R244" s="415"/>
      <c r="S244" s="415"/>
      <c r="T244" s="415"/>
      <c r="U244" s="415"/>
      <c r="V244" s="415"/>
      <c r="W244" s="415"/>
      <c r="X244" s="415"/>
      <c r="Y244" s="415"/>
      <c r="Z244" s="415"/>
      <c r="AA244" s="415"/>
      <c r="AB244" s="415"/>
      <c r="AC244" s="415"/>
      <c r="AD244" s="415"/>
      <c r="AE244" s="415"/>
      <c r="AF244" s="415"/>
      <c r="AG244" s="415"/>
      <c r="AH244" s="415"/>
      <c r="AI244" s="415"/>
      <c r="AJ244" s="415"/>
      <c r="AK244" s="415"/>
      <c r="AL244" s="415"/>
      <c r="AM244" s="415"/>
      <c r="AN244" s="415"/>
      <c r="AO244" s="415"/>
      <c r="AP244" s="415"/>
      <c r="AQ244" s="415"/>
      <c r="AR244" s="415"/>
      <c r="AS244" s="415"/>
      <c r="AT244" s="415"/>
      <c r="AU244" s="415"/>
      <c r="AV244" s="415"/>
      <c r="AW244" s="415"/>
      <c r="AX244" s="415"/>
      <c r="AY244" s="415"/>
      <c r="AZ244" s="415"/>
      <c r="BA244" s="415"/>
      <c r="BB244" s="415"/>
      <c r="BC244" s="415"/>
      <c r="BD244" s="415"/>
      <c r="BE244" s="415"/>
      <c r="BF244" s="415"/>
      <c r="BG244" s="415"/>
      <c r="BH244" s="415"/>
      <c r="BI244" s="415"/>
      <c r="BJ244" s="415"/>
      <c r="BK244" s="415"/>
      <c r="BL244" s="415"/>
      <c r="BM244" s="415"/>
      <c r="BN244" s="415"/>
      <c r="BO244" s="415"/>
      <c r="BP244" s="415"/>
      <c r="BQ244" s="415"/>
      <c r="BR244" s="415"/>
      <c r="BS244" s="416"/>
      <c r="BT244" s="408">
        <v>1</v>
      </c>
      <c r="BU244" s="408"/>
      <c r="BV244" s="408"/>
      <c r="BW244" s="408"/>
      <c r="BX244" s="408"/>
      <c r="BY244" s="408"/>
      <c r="BZ244" s="408"/>
      <c r="CA244" s="408"/>
      <c r="CB244" s="408"/>
      <c r="CC244" s="408"/>
      <c r="CD244" s="408"/>
      <c r="CE244" s="408"/>
      <c r="CF244" s="408"/>
      <c r="CG244" s="408"/>
      <c r="CH244" s="408"/>
      <c r="CI244" s="408"/>
      <c r="CJ244" s="409">
        <v>2374</v>
      </c>
      <c r="CK244" s="409"/>
      <c r="CL244" s="409"/>
      <c r="CM244" s="409"/>
      <c r="CN244" s="409"/>
      <c r="CO244" s="409"/>
      <c r="CP244" s="409"/>
      <c r="CQ244" s="409"/>
      <c r="CR244" s="409"/>
      <c r="CS244" s="409"/>
      <c r="CT244" s="409"/>
      <c r="CU244" s="409"/>
      <c r="CV244" s="409"/>
      <c r="CW244" s="409"/>
      <c r="CX244" s="409"/>
      <c r="CY244" s="409"/>
      <c r="CZ244" s="409"/>
      <c r="DA244" s="409"/>
    </row>
    <row r="245" spans="1:105" s="124" customFormat="1" ht="14.25">
      <c r="A245" s="406" t="s">
        <v>281</v>
      </c>
      <c r="B245" s="406"/>
      <c r="C245" s="406"/>
      <c r="D245" s="406"/>
      <c r="E245" s="406"/>
      <c r="F245" s="406"/>
      <c r="G245" s="406"/>
      <c r="H245" s="414" t="s">
        <v>355</v>
      </c>
      <c r="I245" s="415"/>
      <c r="J245" s="415"/>
      <c r="K245" s="415"/>
      <c r="L245" s="415"/>
      <c r="M245" s="415"/>
      <c r="N245" s="415"/>
      <c r="O245" s="415"/>
      <c r="P245" s="415"/>
      <c r="Q245" s="415"/>
      <c r="R245" s="415"/>
      <c r="S245" s="415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15"/>
      <c r="AO245" s="415"/>
      <c r="AP245" s="415"/>
      <c r="AQ245" s="415"/>
      <c r="AR245" s="415"/>
      <c r="AS245" s="415"/>
      <c r="AT245" s="415"/>
      <c r="AU245" s="415"/>
      <c r="AV245" s="415"/>
      <c r="AW245" s="415"/>
      <c r="AX245" s="415"/>
      <c r="AY245" s="415"/>
      <c r="AZ245" s="415"/>
      <c r="BA245" s="415"/>
      <c r="BB245" s="415"/>
      <c r="BC245" s="415"/>
      <c r="BD245" s="415"/>
      <c r="BE245" s="415"/>
      <c r="BF245" s="415"/>
      <c r="BG245" s="415"/>
      <c r="BH245" s="415"/>
      <c r="BI245" s="415"/>
      <c r="BJ245" s="415"/>
      <c r="BK245" s="415"/>
      <c r="BL245" s="415"/>
      <c r="BM245" s="415"/>
      <c r="BN245" s="415"/>
      <c r="BO245" s="415"/>
      <c r="BP245" s="415"/>
      <c r="BQ245" s="415"/>
      <c r="BR245" s="415"/>
      <c r="BS245" s="416"/>
      <c r="BT245" s="408">
        <v>5</v>
      </c>
      <c r="BU245" s="408"/>
      <c r="BV245" s="408"/>
      <c r="BW245" s="408"/>
      <c r="BX245" s="408"/>
      <c r="BY245" s="408"/>
      <c r="BZ245" s="408"/>
      <c r="CA245" s="408"/>
      <c r="CB245" s="408"/>
      <c r="CC245" s="408"/>
      <c r="CD245" s="408"/>
      <c r="CE245" s="408"/>
      <c r="CF245" s="408"/>
      <c r="CG245" s="408"/>
      <c r="CH245" s="408"/>
      <c r="CI245" s="408"/>
      <c r="CJ245" s="409">
        <v>112270</v>
      </c>
      <c r="CK245" s="409"/>
      <c r="CL245" s="409"/>
      <c r="CM245" s="409"/>
      <c r="CN245" s="409"/>
      <c r="CO245" s="409"/>
      <c r="CP245" s="409"/>
      <c r="CQ245" s="409"/>
      <c r="CR245" s="409"/>
      <c r="CS245" s="409"/>
      <c r="CT245" s="409"/>
      <c r="CU245" s="409"/>
      <c r="CV245" s="409"/>
      <c r="CW245" s="409"/>
      <c r="CX245" s="409"/>
      <c r="CY245" s="409"/>
      <c r="CZ245" s="409"/>
      <c r="DA245" s="409"/>
    </row>
    <row r="246" spans="1:105" s="124" customFormat="1" ht="14.25">
      <c r="A246" s="406" t="s">
        <v>282</v>
      </c>
      <c r="B246" s="406"/>
      <c r="C246" s="406"/>
      <c r="D246" s="406"/>
      <c r="E246" s="406"/>
      <c r="F246" s="406"/>
      <c r="G246" s="406"/>
      <c r="H246" s="414" t="s">
        <v>347</v>
      </c>
      <c r="I246" s="415"/>
      <c r="J246" s="415"/>
      <c r="K246" s="415"/>
      <c r="L246" s="415"/>
      <c r="M246" s="415"/>
      <c r="N246" s="415"/>
      <c r="O246" s="415"/>
      <c r="P246" s="415"/>
      <c r="Q246" s="415"/>
      <c r="R246" s="415"/>
      <c r="S246" s="415"/>
      <c r="T246" s="415"/>
      <c r="U246" s="415"/>
      <c r="V246" s="415"/>
      <c r="W246" s="415"/>
      <c r="X246" s="415"/>
      <c r="Y246" s="415"/>
      <c r="Z246" s="415"/>
      <c r="AA246" s="415"/>
      <c r="AB246" s="415"/>
      <c r="AC246" s="415"/>
      <c r="AD246" s="415"/>
      <c r="AE246" s="415"/>
      <c r="AF246" s="415"/>
      <c r="AG246" s="415"/>
      <c r="AH246" s="415"/>
      <c r="AI246" s="415"/>
      <c r="AJ246" s="415"/>
      <c r="AK246" s="415"/>
      <c r="AL246" s="415"/>
      <c r="AM246" s="415"/>
      <c r="AN246" s="415"/>
      <c r="AO246" s="415"/>
      <c r="AP246" s="415"/>
      <c r="AQ246" s="415"/>
      <c r="AR246" s="415"/>
      <c r="AS246" s="415"/>
      <c r="AT246" s="415"/>
      <c r="AU246" s="415"/>
      <c r="AV246" s="415"/>
      <c r="AW246" s="415"/>
      <c r="AX246" s="415"/>
      <c r="AY246" s="415"/>
      <c r="AZ246" s="415"/>
      <c r="BA246" s="415"/>
      <c r="BB246" s="415"/>
      <c r="BC246" s="415"/>
      <c r="BD246" s="415"/>
      <c r="BE246" s="415"/>
      <c r="BF246" s="415"/>
      <c r="BG246" s="415"/>
      <c r="BH246" s="415"/>
      <c r="BI246" s="415"/>
      <c r="BJ246" s="415"/>
      <c r="BK246" s="415"/>
      <c r="BL246" s="415"/>
      <c r="BM246" s="415"/>
      <c r="BN246" s="415"/>
      <c r="BO246" s="415"/>
      <c r="BP246" s="415"/>
      <c r="BQ246" s="415"/>
      <c r="BR246" s="415"/>
      <c r="BS246" s="416"/>
      <c r="BT246" s="408">
        <v>12</v>
      </c>
      <c r="BU246" s="408"/>
      <c r="BV246" s="408"/>
      <c r="BW246" s="408"/>
      <c r="BX246" s="408"/>
      <c r="BY246" s="408"/>
      <c r="BZ246" s="408"/>
      <c r="CA246" s="408"/>
      <c r="CB246" s="408"/>
      <c r="CC246" s="408"/>
      <c r="CD246" s="408"/>
      <c r="CE246" s="408"/>
      <c r="CF246" s="408"/>
      <c r="CG246" s="408"/>
      <c r="CH246" s="408"/>
      <c r="CI246" s="408"/>
      <c r="CJ246" s="409">
        <v>91846</v>
      </c>
      <c r="CK246" s="409"/>
      <c r="CL246" s="409"/>
      <c r="CM246" s="409"/>
      <c r="CN246" s="409"/>
      <c r="CO246" s="409"/>
      <c r="CP246" s="409"/>
      <c r="CQ246" s="409"/>
      <c r="CR246" s="409"/>
      <c r="CS246" s="409"/>
      <c r="CT246" s="409"/>
      <c r="CU246" s="409"/>
      <c r="CV246" s="409"/>
      <c r="CW246" s="409"/>
      <c r="CX246" s="409"/>
      <c r="CY246" s="409"/>
      <c r="CZ246" s="409"/>
      <c r="DA246" s="409"/>
    </row>
    <row r="247" spans="1:105" s="124" customFormat="1" ht="14.25">
      <c r="A247" s="406" t="s">
        <v>283</v>
      </c>
      <c r="B247" s="406"/>
      <c r="C247" s="406"/>
      <c r="D247" s="406"/>
      <c r="E247" s="406"/>
      <c r="F247" s="406"/>
      <c r="G247" s="406"/>
      <c r="H247" s="414" t="s">
        <v>381</v>
      </c>
      <c r="I247" s="415"/>
      <c r="J247" s="415"/>
      <c r="K247" s="415"/>
      <c r="L247" s="415"/>
      <c r="M247" s="415"/>
      <c r="N247" s="415"/>
      <c r="O247" s="415"/>
      <c r="P247" s="415"/>
      <c r="Q247" s="415"/>
      <c r="R247" s="415"/>
      <c r="S247" s="415"/>
      <c r="T247" s="415"/>
      <c r="U247" s="415"/>
      <c r="V247" s="415"/>
      <c r="W247" s="415"/>
      <c r="X247" s="415"/>
      <c r="Y247" s="415"/>
      <c r="Z247" s="415"/>
      <c r="AA247" s="415"/>
      <c r="AB247" s="415"/>
      <c r="AC247" s="415"/>
      <c r="AD247" s="415"/>
      <c r="AE247" s="415"/>
      <c r="AF247" s="415"/>
      <c r="AG247" s="415"/>
      <c r="AH247" s="415"/>
      <c r="AI247" s="415"/>
      <c r="AJ247" s="415"/>
      <c r="AK247" s="415"/>
      <c r="AL247" s="415"/>
      <c r="AM247" s="415"/>
      <c r="AN247" s="415"/>
      <c r="AO247" s="415"/>
      <c r="AP247" s="415"/>
      <c r="AQ247" s="415"/>
      <c r="AR247" s="415"/>
      <c r="AS247" s="415"/>
      <c r="AT247" s="415"/>
      <c r="AU247" s="415"/>
      <c r="AV247" s="415"/>
      <c r="AW247" s="415"/>
      <c r="AX247" s="415"/>
      <c r="AY247" s="415"/>
      <c r="AZ247" s="415"/>
      <c r="BA247" s="415"/>
      <c r="BB247" s="415"/>
      <c r="BC247" s="415"/>
      <c r="BD247" s="415"/>
      <c r="BE247" s="415"/>
      <c r="BF247" s="415"/>
      <c r="BG247" s="415"/>
      <c r="BH247" s="415"/>
      <c r="BI247" s="415"/>
      <c r="BJ247" s="415"/>
      <c r="BK247" s="415"/>
      <c r="BL247" s="415"/>
      <c r="BM247" s="415"/>
      <c r="BN247" s="415"/>
      <c r="BO247" s="415"/>
      <c r="BP247" s="415"/>
      <c r="BQ247" s="415"/>
      <c r="BR247" s="415"/>
      <c r="BS247" s="416"/>
      <c r="BT247" s="408">
        <v>1</v>
      </c>
      <c r="BU247" s="408"/>
      <c r="BV247" s="408"/>
      <c r="BW247" s="408"/>
      <c r="BX247" s="408"/>
      <c r="BY247" s="408"/>
      <c r="BZ247" s="408"/>
      <c r="CA247" s="408"/>
      <c r="CB247" s="408"/>
      <c r="CC247" s="408"/>
      <c r="CD247" s="408"/>
      <c r="CE247" s="408"/>
      <c r="CF247" s="408"/>
      <c r="CG247" s="408"/>
      <c r="CH247" s="408"/>
      <c r="CI247" s="408"/>
      <c r="CJ247" s="409">
        <v>45000</v>
      </c>
      <c r="CK247" s="409"/>
      <c r="CL247" s="409"/>
      <c r="CM247" s="409"/>
      <c r="CN247" s="409"/>
      <c r="CO247" s="409"/>
      <c r="CP247" s="409"/>
      <c r="CQ247" s="409"/>
      <c r="CR247" s="409"/>
      <c r="CS247" s="409"/>
      <c r="CT247" s="409"/>
      <c r="CU247" s="409"/>
      <c r="CV247" s="409"/>
      <c r="CW247" s="409"/>
      <c r="CX247" s="409"/>
      <c r="CY247" s="409"/>
      <c r="CZ247" s="409"/>
      <c r="DA247" s="409"/>
    </row>
    <row r="248" spans="1:105" s="124" customFormat="1" ht="14.25">
      <c r="A248" s="406" t="s">
        <v>348</v>
      </c>
      <c r="B248" s="406"/>
      <c r="C248" s="406"/>
      <c r="D248" s="406"/>
      <c r="E248" s="406"/>
      <c r="F248" s="406"/>
      <c r="G248" s="406"/>
      <c r="H248" s="414"/>
      <c r="I248" s="415"/>
      <c r="J248" s="415"/>
      <c r="K248" s="415"/>
      <c r="L248" s="415"/>
      <c r="M248" s="415"/>
      <c r="N248" s="415"/>
      <c r="O248" s="415"/>
      <c r="P248" s="415"/>
      <c r="Q248" s="415"/>
      <c r="R248" s="415"/>
      <c r="S248" s="415"/>
      <c r="T248" s="415"/>
      <c r="U248" s="415"/>
      <c r="V248" s="415"/>
      <c r="W248" s="415"/>
      <c r="X248" s="415"/>
      <c r="Y248" s="415"/>
      <c r="Z248" s="415"/>
      <c r="AA248" s="415"/>
      <c r="AB248" s="415"/>
      <c r="AC248" s="415"/>
      <c r="AD248" s="415"/>
      <c r="AE248" s="415"/>
      <c r="AF248" s="415"/>
      <c r="AG248" s="415"/>
      <c r="AH248" s="415"/>
      <c r="AI248" s="415"/>
      <c r="AJ248" s="415"/>
      <c r="AK248" s="415"/>
      <c r="AL248" s="415"/>
      <c r="AM248" s="415"/>
      <c r="AN248" s="415"/>
      <c r="AO248" s="415"/>
      <c r="AP248" s="415"/>
      <c r="AQ248" s="415"/>
      <c r="AR248" s="415"/>
      <c r="AS248" s="415"/>
      <c r="AT248" s="415"/>
      <c r="AU248" s="415"/>
      <c r="AV248" s="415"/>
      <c r="AW248" s="415"/>
      <c r="AX248" s="415"/>
      <c r="AY248" s="415"/>
      <c r="AZ248" s="415"/>
      <c r="BA248" s="415"/>
      <c r="BB248" s="415"/>
      <c r="BC248" s="415"/>
      <c r="BD248" s="415"/>
      <c r="BE248" s="415"/>
      <c r="BF248" s="415"/>
      <c r="BG248" s="415"/>
      <c r="BH248" s="415"/>
      <c r="BI248" s="415"/>
      <c r="BJ248" s="415"/>
      <c r="BK248" s="415"/>
      <c r="BL248" s="415"/>
      <c r="BM248" s="415"/>
      <c r="BN248" s="415"/>
      <c r="BO248" s="415"/>
      <c r="BP248" s="415"/>
      <c r="BQ248" s="415"/>
      <c r="BR248" s="415"/>
      <c r="BS248" s="416"/>
      <c r="BT248" s="408"/>
      <c r="BU248" s="408"/>
      <c r="BV248" s="408"/>
      <c r="BW248" s="408"/>
      <c r="BX248" s="408"/>
      <c r="BY248" s="408"/>
      <c r="BZ248" s="408"/>
      <c r="CA248" s="408"/>
      <c r="CB248" s="408"/>
      <c r="CC248" s="408"/>
      <c r="CD248" s="408"/>
      <c r="CE248" s="408"/>
      <c r="CF248" s="408"/>
      <c r="CG248" s="408"/>
      <c r="CH248" s="408"/>
      <c r="CI248" s="408"/>
      <c r="CJ248" s="409"/>
      <c r="CK248" s="409"/>
      <c r="CL248" s="409"/>
      <c r="CM248" s="409"/>
      <c r="CN248" s="409"/>
      <c r="CO248" s="409"/>
      <c r="CP248" s="409"/>
      <c r="CQ248" s="409"/>
      <c r="CR248" s="409"/>
      <c r="CS248" s="409"/>
      <c r="CT248" s="409"/>
      <c r="CU248" s="409"/>
      <c r="CV248" s="409"/>
      <c r="CW248" s="409"/>
      <c r="CX248" s="409"/>
      <c r="CY248" s="409"/>
      <c r="CZ248" s="409"/>
      <c r="DA248" s="409"/>
    </row>
    <row r="249" spans="1:105" s="124" customFormat="1" ht="14.25">
      <c r="A249" s="406"/>
      <c r="B249" s="406"/>
      <c r="C249" s="406"/>
      <c r="D249" s="406"/>
      <c r="E249" s="406"/>
      <c r="F249" s="406"/>
      <c r="G249" s="406"/>
      <c r="H249" s="419" t="s">
        <v>192</v>
      </c>
      <c r="I249" s="420"/>
      <c r="J249" s="420"/>
      <c r="K249" s="420"/>
      <c r="L249" s="420"/>
      <c r="M249" s="420"/>
      <c r="N249" s="420"/>
      <c r="O249" s="420"/>
      <c r="P249" s="420"/>
      <c r="Q249" s="420"/>
      <c r="R249" s="420"/>
      <c r="S249" s="420"/>
      <c r="T249" s="420"/>
      <c r="U249" s="420"/>
      <c r="V249" s="420"/>
      <c r="W249" s="420"/>
      <c r="X249" s="420"/>
      <c r="Y249" s="420"/>
      <c r="Z249" s="420"/>
      <c r="AA249" s="420"/>
      <c r="AB249" s="420"/>
      <c r="AC249" s="420"/>
      <c r="AD249" s="420"/>
      <c r="AE249" s="420"/>
      <c r="AF249" s="420"/>
      <c r="AG249" s="420"/>
      <c r="AH249" s="420"/>
      <c r="AI249" s="420"/>
      <c r="AJ249" s="420"/>
      <c r="AK249" s="420"/>
      <c r="AL249" s="420"/>
      <c r="AM249" s="420"/>
      <c r="AN249" s="420"/>
      <c r="AO249" s="420"/>
      <c r="AP249" s="420"/>
      <c r="AQ249" s="420"/>
      <c r="AR249" s="420"/>
      <c r="AS249" s="420"/>
      <c r="AT249" s="420"/>
      <c r="AU249" s="420"/>
      <c r="AV249" s="420"/>
      <c r="AW249" s="420"/>
      <c r="AX249" s="420"/>
      <c r="AY249" s="420"/>
      <c r="AZ249" s="420"/>
      <c r="BA249" s="420"/>
      <c r="BB249" s="420"/>
      <c r="BC249" s="420"/>
      <c r="BD249" s="420"/>
      <c r="BE249" s="420"/>
      <c r="BF249" s="420"/>
      <c r="BG249" s="420"/>
      <c r="BH249" s="420"/>
      <c r="BI249" s="420"/>
      <c r="BJ249" s="420"/>
      <c r="BK249" s="420"/>
      <c r="BL249" s="420"/>
      <c r="BM249" s="420"/>
      <c r="BN249" s="420"/>
      <c r="BO249" s="420"/>
      <c r="BP249" s="420"/>
      <c r="BQ249" s="420"/>
      <c r="BR249" s="420"/>
      <c r="BS249" s="421"/>
      <c r="BT249" s="411" t="s">
        <v>175</v>
      </c>
      <c r="BU249" s="411"/>
      <c r="BV249" s="411"/>
      <c r="BW249" s="411"/>
      <c r="BX249" s="411"/>
      <c r="BY249" s="411"/>
      <c r="BZ249" s="411"/>
      <c r="CA249" s="411"/>
      <c r="CB249" s="411"/>
      <c r="CC249" s="411"/>
      <c r="CD249" s="411"/>
      <c r="CE249" s="411"/>
      <c r="CF249" s="411"/>
      <c r="CG249" s="411"/>
      <c r="CH249" s="411"/>
      <c r="CI249" s="411"/>
      <c r="CJ249" s="412">
        <f>SUM(CJ239:CJ248)</f>
        <v>420744.5</v>
      </c>
      <c r="CK249" s="412"/>
      <c r="CL249" s="412"/>
      <c r="CM249" s="412"/>
      <c r="CN249" s="412"/>
      <c r="CO249" s="412"/>
      <c r="CP249" s="412"/>
      <c r="CQ249" s="412"/>
      <c r="CR249" s="412"/>
      <c r="CS249" s="412"/>
      <c r="CT249" s="412"/>
      <c r="CU249" s="412"/>
      <c r="CV249" s="412"/>
      <c r="CW249" s="412"/>
      <c r="CX249" s="412"/>
      <c r="CY249" s="412"/>
      <c r="CZ249" s="412"/>
      <c r="DA249" s="412"/>
    </row>
    <row r="250" spans="1:105" s="124" customFormat="1" ht="14.25">
      <c r="A250" s="140"/>
      <c r="B250" s="140"/>
      <c r="C250" s="140"/>
      <c r="D250" s="140"/>
      <c r="E250" s="140"/>
      <c r="F250" s="140"/>
      <c r="G250" s="140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</row>
    <row r="251" spans="1:105" s="124" customFormat="1" ht="30.75" customHeight="1">
      <c r="A251" s="413" t="s">
        <v>356</v>
      </c>
      <c r="B251" s="413"/>
      <c r="C251" s="413"/>
      <c r="D251" s="413"/>
      <c r="E251" s="413"/>
      <c r="F251" s="413"/>
      <c r="G251" s="413"/>
      <c r="H251" s="413"/>
      <c r="I251" s="413"/>
      <c r="J251" s="413"/>
      <c r="K251" s="413"/>
      <c r="L251" s="413"/>
      <c r="M251" s="413"/>
      <c r="N251" s="413"/>
      <c r="O251" s="413"/>
      <c r="P251" s="413"/>
      <c r="Q251" s="413"/>
      <c r="R251" s="413"/>
      <c r="S251" s="413"/>
      <c r="T251" s="413"/>
      <c r="U251" s="413"/>
      <c r="V251" s="413"/>
      <c r="W251" s="413"/>
      <c r="X251" s="413"/>
      <c r="Y251" s="413"/>
      <c r="Z251" s="413"/>
      <c r="AA251" s="413"/>
      <c r="AB251" s="413"/>
      <c r="AC251" s="413"/>
      <c r="AD251" s="413"/>
      <c r="AE251" s="413"/>
      <c r="AF251" s="413"/>
      <c r="AG251" s="413"/>
      <c r="AH251" s="413"/>
      <c r="AI251" s="413"/>
      <c r="AJ251" s="413"/>
      <c r="AK251" s="413"/>
      <c r="AL251" s="413"/>
      <c r="AM251" s="413"/>
      <c r="AN251" s="413"/>
      <c r="AO251" s="413"/>
      <c r="AP251" s="413"/>
      <c r="AQ251" s="413"/>
      <c r="AR251" s="413"/>
      <c r="AS251" s="413"/>
      <c r="AT251" s="413"/>
      <c r="AU251" s="413"/>
      <c r="AV251" s="413"/>
      <c r="AW251" s="413"/>
      <c r="AX251" s="413"/>
      <c r="AY251" s="413"/>
      <c r="AZ251" s="413"/>
      <c r="BA251" s="413"/>
      <c r="BB251" s="413"/>
      <c r="BC251" s="413"/>
      <c r="BD251" s="413"/>
      <c r="BE251" s="413"/>
      <c r="BF251" s="413"/>
      <c r="BG251" s="413"/>
      <c r="BH251" s="413"/>
      <c r="BI251" s="413"/>
      <c r="BJ251" s="413"/>
      <c r="BK251" s="413"/>
      <c r="BL251" s="413"/>
      <c r="BM251" s="413"/>
      <c r="BN251" s="413"/>
      <c r="BO251" s="413"/>
      <c r="BP251" s="413"/>
      <c r="BQ251" s="413"/>
      <c r="BR251" s="413"/>
      <c r="BS251" s="413"/>
      <c r="BT251" s="413"/>
      <c r="BU251" s="413"/>
      <c r="BV251" s="413"/>
      <c r="BW251" s="413"/>
      <c r="BX251" s="413"/>
      <c r="BY251" s="413"/>
      <c r="BZ251" s="413"/>
      <c r="CA251" s="413"/>
      <c r="CB251" s="413"/>
      <c r="CC251" s="413"/>
      <c r="CD251" s="413"/>
      <c r="CE251" s="413"/>
      <c r="CF251" s="413"/>
      <c r="CG251" s="413"/>
      <c r="CH251" s="413"/>
      <c r="CI251" s="413"/>
      <c r="CJ251" s="413"/>
      <c r="CK251" s="413"/>
      <c r="CL251" s="413"/>
      <c r="CM251" s="413"/>
      <c r="CN251" s="413"/>
      <c r="CO251" s="413"/>
      <c r="CP251" s="413"/>
      <c r="CQ251" s="413"/>
      <c r="CR251" s="413"/>
      <c r="CS251" s="413"/>
      <c r="CT251" s="413"/>
      <c r="CU251" s="413"/>
      <c r="CV251" s="413"/>
      <c r="CW251" s="413"/>
      <c r="CX251" s="413"/>
      <c r="CY251" s="413"/>
      <c r="CZ251" s="413"/>
      <c r="DA251" s="413"/>
    </row>
    <row r="252" spans="1:105" s="124" customFormat="1" ht="14.25">
      <c r="A252" s="140"/>
      <c r="B252" s="140"/>
      <c r="C252" s="140"/>
      <c r="D252" s="140"/>
      <c r="E252" s="140"/>
      <c r="F252" s="140"/>
      <c r="G252" s="140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</row>
    <row r="253" spans="1:105" s="124" customFormat="1" ht="14.25">
      <c r="A253" s="406" t="s">
        <v>42</v>
      </c>
      <c r="B253" s="406"/>
      <c r="C253" s="406"/>
      <c r="D253" s="406"/>
      <c r="E253" s="406"/>
      <c r="F253" s="406"/>
      <c r="G253" s="406"/>
      <c r="H253" s="414" t="s">
        <v>357</v>
      </c>
      <c r="I253" s="415"/>
      <c r="J253" s="415"/>
      <c r="K253" s="415"/>
      <c r="L253" s="415"/>
      <c r="M253" s="415"/>
      <c r="N253" s="415"/>
      <c r="O253" s="415"/>
      <c r="P253" s="415"/>
      <c r="Q253" s="415"/>
      <c r="R253" s="415"/>
      <c r="S253" s="415"/>
      <c r="T253" s="415"/>
      <c r="U253" s="415"/>
      <c r="V253" s="415"/>
      <c r="W253" s="415"/>
      <c r="X253" s="415"/>
      <c r="Y253" s="415"/>
      <c r="Z253" s="415"/>
      <c r="AA253" s="415"/>
      <c r="AB253" s="415"/>
      <c r="AC253" s="415"/>
      <c r="AD253" s="415"/>
      <c r="AE253" s="415"/>
      <c r="AF253" s="415"/>
      <c r="AG253" s="415"/>
      <c r="AH253" s="415"/>
      <c r="AI253" s="415"/>
      <c r="AJ253" s="415"/>
      <c r="AK253" s="415"/>
      <c r="AL253" s="415"/>
      <c r="AM253" s="415"/>
      <c r="AN253" s="415"/>
      <c r="AO253" s="415"/>
      <c r="AP253" s="415"/>
      <c r="AQ253" s="415"/>
      <c r="AR253" s="415"/>
      <c r="AS253" s="415"/>
      <c r="AT253" s="415"/>
      <c r="AU253" s="415"/>
      <c r="AV253" s="415"/>
      <c r="AW253" s="415"/>
      <c r="AX253" s="415"/>
      <c r="AY253" s="415"/>
      <c r="AZ253" s="415"/>
      <c r="BA253" s="415"/>
      <c r="BB253" s="415"/>
      <c r="BC253" s="415"/>
      <c r="BD253" s="415"/>
      <c r="BE253" s="415"/>
      <c r="BF253" s="415"/>
      <c r="BG253" s="415"/>
      <c r="BH253" s="415"/>
      <c r="BI253" s="415"/>
      <c r="BJ253" s="415"/>
      <c r="BK253" s="415"/>
      <c r="BL253" s="415"/>
      <c r="BM253" s="415"/>
      <c r="BN253" s="415"/>
      <c r="BO253" s="415"/>
      <c r="BP253" s="415"/>
      <c r="BQ253" s="415"/>
      <c r="BR253" s="415"/>
      <c r="BS253" s="416"/>
      <c r="BT253" s="408">
        <v>12</v>
      </c>
      <c r="BU253" s="408"/>
      <c r="BV253" s="408"/>
      <c r="BW253" s="408"/>
      <c r="BX253" s="408"/>
      <c r="BY253" s="408"/>
      <c r="BZ253" s="408"/>
      <c r="CA253" s="408"/>
      <c r="CB253" s="408"/>
      <c r="CC253" s="408"/>
      <c r="CD253" s="408"/>
      <c r="CE253" s="408"/>
      <c r="CF253" s="408"/>
      <c r="CG253" s="408"/>
      <c r="CH253" s="408"/>
      <c r="CI253" s="408"/>
      <c r="CJ253" s="409">
        <v>36000</v>
      </c>
      <c r="CK253" s="409"/>
      <c r="CL253" s="409"/>
      <c r="CM253" s="409"/>
      <c r="CN253" s="409"/>
      <c r="CO253" s="409"/>
      <c r="CP253" s="409"/>
      <c r="CQ253" s="409"/>
      <c r="CR253" s="409"/>
      <c r="CS253" s="409"/>
      <c r="CT253" s="409"/>
      <c r="CU253" s="409"/>
      <c r="CV253" s="409"/>
      <c r="CW253" s="409"/>
      <c r="CX253" s="409"/>
      <c r="CY253" s="409"/>
      <c r="CZ253" s="409"/>
      <c r="DA253" s="409"/>
    </row>
    <row r="254" spans="1:105" s="124" customFormat="1" ht="14.25">
      <c r="A254" s="406" t="s">
        <v>348</v>
      </c>
      <c r="B254" s="406"/>
      <c r="C254" s="406"/>
      <c r="D254" s="406"/>
      <c r="E254" s="406"/>
      <c r="F254" s="406"/>
      <c r="G254" s="406"/>
      <c r="H254" s="435"/>
      <c r="I254" s="436"/>
      <c r="J254" s="436"/>
      <c r="K254" s="436"/>
      <c r="L254" s="436"/>
      <c r="M254" s="436"/>
      <c r="N254" s="436"/>
      <c r="O254" s="436"/>
      <c r="P254" s="436"/>
      <c r="Q254" s="436"/>
      <c r="R254" s="436"/>
      <c r="S254" s="436"/>
      <c r="T254" s="436"/>
      <c r="U254" s="436"/>
      <c r="V254" s="436"/>
      <c r="W254" s="436"/>
      <c r="X254" s="436"/>
      <c r="Y254" s="436"/>
      <c r="Z254" s="436"/>
      <c r="AA254" s="436"/>
      <c r="AB254" s="436"/>
      <c r="AC254" s="436"/>
      <c r="AD254" s="436"/>
      <c r="AE254" s="436"/>
      <c r="AF254" s="436"/>
      <c r="AG254" s="436"/>
      <c r="AH254" s="436"/>
      <c r="AI254" s="436"/>
      <c r="AJ254" s="436"/>
      <c r="AK254" s="436"/>
      <c r="AL254" s="436"/>
      <c r="AM254" s="436"/>
      <c r="AN254" s="436"/>
      <c r="AO254" s="436"/>
      <c r="AP254" s="436"/>
      <c r="AQ254" s="436"/>
      <c r="AR254" s="436"/>
      <c r="AS254" s="436"/>
      <c r="AT254" s="436"/>
      <c r="AU254" s="436"/>
      <c r="AV254" s="436"/>
      <c r="AW254" s="436"/>
      <c r="AX254" s="436"/>
      <c r="AY254" s="436"/>
      <c r="AZ254" s="436"/>
      <c r="BA254" s="436"/>
      <c r="BB254" s="436"/>
      <c r="BC254" s="436"/>
      <c r="BD254" s="436"/>
      <c r="BE254" s="436"/>
      <c r="BF254" s="436"/>
      <c r="BG254" s="436"/>
      <c r="BH254" s="436"/>
      <c r="BI254" s="436"/>
      <c r="BJ254" s="436"/>
      <c r="BK254" s="436"/>
      <c r="BL254" s="436"/>
      <c r="BM254" s="436"/>
      <c r="BN254" s="436"/>
      <c r="BO254" s="436"/>
      <c r="BP254" s="436"/>
      <c r="BQ254" s="436"/>
      <c r="BR254" s="436"/>
      <c r="BS254" s="437"/>
      <c r="BT254" s="408"/>
      <c r="BU254" s="408"/>
      <c r="BV254" s="408"/>
      <c r="BW254" s="408"/>
      <c r="BX254" s="408"/>
      <c r="BY254" s="408"/>
      <c r="BZ254" s="408"/>
      <c r="CA254" s="408"/>
      <c r="CB254" s="408"/>
      <c r="CC254" s="408"/>
      <c r="CD254" s="408"/>
      <c r="CE254" s="408"/>
      <c r="CF254" s="408"/>
      <c r="CG254" s="408"/>
      <c r="CH254" s="408"/>
      <c r="CI254" s="408"/>
      <c r="CJ254" s="409"/>
      <c r="CK254" s="409"/>
      <c r="CL254" s="409"/>
      <c r="CM254" s="409"/>
      <c r="CN254" s="409"/>
      <c r="CO254" s="409"/>
      <c r="CP254" s="409"/>
      <c r="CQ254" s="409"/>
      <c r="CR254" s="409"/>
      <c r="CS254" s="409"/>
      <c r="CT254" s="409"/>
      <c r="CU254" s="409"/>
      <c r="CV254" s="409"/>
      <c r="CW254" s="409"/>
      <c r="CX254" s="409"/>
      <c r="CY254" s="409"/>
      <c r="CZ254" s="409"/>
      <c r="DA254" s="409"/>
    </row>
    <row r="255" spans="1:105" s="124" customFormat="1" ht="14.25">
      <c r="A255" s="406"/>
      <c r="B255" s="406"/>
      <c r="C255" s="406"/>
      <c r="D255" s="406"/>
      <c r="E255" s="406"/>
      <c r="F255" s="406"/>
      <c r="G255" s="406"/>
      <c r="H255" s="419" t="s">
        <v>192</v>
      </c>
      <c r="I255" s="420"/>
      <c r="J255" s="420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  <c r="Z255" s="420"/>
      <c r="AA255" s="420"/>
      <c r="AB255" s="420"/>
      <c r="AC255" s="420"/>
      <c r="AD255" s="420"/>
      <c r="AE255" s="420"/>
      <c r="AF255" s="420"/>
      <c r="AG255" s="420"/>
      <c r="AH255" s="420"/>
      <c r="AI255" s="420"/>
      <c r="AJ255" s="420"/>
      <c r="AK255" s="420"/>
      <c r="AL255" s="420"/>
      <c r="AM255" s="420"/>
      <c r="AN255" s="420"/>
      <c r="AO255" s="420"/>
      <c r="AP255" s="420"/>
      <c r="AQ255" s="420"/>
      <c r="AR255" s="420"/>
      <c r="AS255" s="420"/>
      <c r="AT255" s="420"/>
      <c r="AU255" s="420"/>
      <c r="AV255" s="420"/>
      <c r="AW255" s="420"/>
      <c r="AX255" s="420"/>
      <c r="AY255" s="420"/>
      <c r="AZ255" s="420"/>
      <c r="BA255" s="420"/>
      <c r="BB255" s="420"/>
      <c r="BC255" s="420"/>
      <c r="BD255" s="420"/>
      <c r="BE255" s="420"/>
      <c r="BF255" s="420"/>
      <c r="BG255" s="420"/>
      <c r="BH255" s="420"/>
      <c r="BI255" s="420"/>
      <c r="BJ255" s="420"/>
      <c r="BK255" s="420"/>
      <c r="BL255" s="420"/>
      <c r="BM255" s="420"/>
      <c r="BN255" s="420"/>
      <c r="BO255" s="420"/>
      <c r="BP255" s="420"/>
      <c r="BQ255" s="420"/>
      <c r="BR255" s="420"/>
      <c r="BS255" s="421"/>
      <c r="BT255" s="411" t="s">
        <v>175</v>
      </c>
      <c r="BU255" s="411"/>
      <c r="BV255" s="411"/>
      <c r="BW255" s="411"/>
      <c r="BX255" s="411"/>
      <c r="BY255" s="411"/>
      <c r="BZ255" s="411"/>
      <c r="CA255" s="411"/>
      <c r="CB255" s="411"/>
      <c r="CC255" s="411"/>
      <c r="CD255" s="411"/>
      <c r="CE255" s="411"/>
      <c r="CF255" s="411"/>
      <c r="CG255" s="411"/>
      <c r="CH255" s="411"/>
      <c r="CI255" s="411"/>
      <c r="CJ255" s="412">
        <f>SUM(CJ253:CJ254)</f>
        <v>36000</v>
      </c>
      <c r="CK255" s="412"/>
      <c r="CL255" s="412"/>
      <c r="CM255" s="412"/>
      <c r="CN255" s="412"/>
      <c r="CO255" s="412"/>
      <c r="CP255" s="412"/>
      <c r="CQ255" s="412"/>
      <c r="CR255" s="412"/>
      <c r="CS255" s="412"/>
      <c r="CT255" s="412"/>
      <c r="CU255" s="412"/>
      <c r="CV255" s="412"/>
      <c r="CW255" s="412"/>
      <c r="CX255" s="412"/>
      <c r="CY255" s="412"/>
      <c r="CZ255" s="412"/>
      <c r="DA255" s="412"/>
    </row>
    <row r="256" spans="1:105" s="124" customFormat="1" ht="14.25">
      <c r="A256" s="140"/>
      <c r="B256" s="140"/>
      <c r="C256" s="140"/>
      <c r="D256" s="140"/>
      <c r="E256" s="140"/>
      <c r="F256" s="140"/>
      <c r="G256" s="140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</row>
    <row r="257" spans="1:105" s="124" customFormat="1" ht="30.75" customHeight="1">
      <c r="A257" s="413" t="s">
        <v>358</v>
      </c>
      <c r="B257" s="413"/>
      <c r="C257" s="413"/>
      <c r="D257" s="413"/>
      <c r="E257" s="413"/>
      <c r="F257" s="413"/>
      <c r="G257" s="413"/>
      <c r="H257" s="413"/>
      <c r="I257" s="413"/>
      <c r="J257" s="413"/>
      <c r="K257" s="413"/>
      <c r="L257" s="413"/>
      <c r="M257" s="413"/>
      <c r="N257" s="413"/>
      <c r="O257" s="413"/>
      <c r="P257" s="413"/>
      <c r="Q257" s="413"/>
      <c r="R257" s="413"/>
      <c r="S257" s="413"/>
      <c r="T257" s="413"/>
      <c r="U257" s="413"/>
      <c r="V257" s="413"/>
      <c r="W257" s="413"/>
      <c r="X257" s="413"/>
      <c r="Y257" s="413"/>
      <c r="Z257" s="413"/>
      <c r="AA257" s="413"/>
      <c r="AB257" s="413"/>
      <c r="AC257" s="413"/>
      <c r="AD257" s="413"/>
      <c r="AE257" s="413"/>
      <c r="AF257" s="413"/>
      <c r="AG257" s="413"/>
      <c r="AH257" s="413"/>
      <c r="AI257" s="413"/>
      <c r="AJ257" s="413"/>
      <c r="AK257" s="413"/>
      <c r="AL257" s="413"/>
      <c r="AM257" s="413"/>
      <c r="AN257" s="413"/>
      <c r="AO257" s="413"/>
      <c r="AP257" s="413"/>
      <c r="AQ257" s="413"/>
      <c r="AR257" s="413"/>
      <c r="AS257" s="413"/>
      <c r="AT257" s="413"/>
      <c r="AU257" s="413"/>
      <c r="AV257" s="413"/>
      <c r="AW257" s="413"/>
      <c r="AX257" s="413"/>
      <c r="AY257" s="413"/>
      <c r="AZ257" s="413"/>
      <c r="BA257" s="413"/>
      <c r="BB257" s="413"/>
      <c r="BC257" s="413"/>
      <c r="BD257" s="413"/>
      <c r="BE257" s="413"/>
      <c r="BF257" s="413"/>
      <c r="BG257" s="413"/>
      <c r="BH257" s="413"/>
      <c r="BI257" s="413"/>
      <c r="BJ257" s="413"/>
      <c r="BK257" s="413"/>
      <c r="BL257" s="413"/>
      <c r="BM257" s="413"/>
      <c r="BN257" s="413"/>
      <c r="BO257" s="413"/>
      <c r="BP257" s="413"/>
      <c r="BQ257" s="413"/>
      <c r="BR257" s="413"/>
      <c r="BS257" s="413"/>
      <c r="BT257" s="413"/>
      <c r="BU257" s="413"/>
      <c r="BV257" s="413"/>
      <c r="BW257" s="413"/>
      <c r="BX257" s="413"/>
      <c r="BY257" s="413"/>
      <c r="BZ257" s="413"/>
      <c r="CA257" s="413"/>
      <c r="CB257" s="413"/>
      <c r="CC257" s="413"/>
      <c r="CD257" s="413"/>
      <c r="CE257" s="413"/>
      <c r="CF257" s="413"/>
      <c r="CG257" s="413"/>
      <c r="CH257" s="413"/>
      <c r="CI257" s="413"/>
      <c r="CJ257" s="413"/>
      <c r="CK257" s="413"/>
      <c r="CL257" s="413"/>
      <c r="CM257" s="413"/>
      <c r="CN257" s="413"/>
      <c r="CO257" s="413"/>
      <c r="CP257" s="413"/>
      <c r="CQ257" s="413"/>
      <c r="CR257" s="413"/>
      <c r="CS257" s="413"/>
      <c r="CT257" s="413"/>
      <c r="CU257" s="413"/>
      <c r="CV257" s="413"/>
      <c r="CW257" s="413"/>
      <c r="CX257" s="413"/>
      <c r="CY257" s="413"/>
      <c r="CZ257" s="413"/>
      <c r="DA257" s="413"/>
    </row>
    <row r="258" spans="1:105" s="124" customFormat="1" ht="14.25">
      <c r="A258" s="140"/>
      <c r="B258" s="140"/>
      <c r="C258" s="140"/>
      <c r="D258" s="140"/>
      <c r="E258" s="140"/>
      <c r="F258" s="140"/>
      <c r="G258" s="140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142"/>
    </row>
    <row r="259" spans="1:105" s="124" customFormat="1" ht="14.25">
      <c r="A259" s="406" t="s">
        <v>42</v>
      </c>
      <c r="B259" s="406"/>
      <c r="C259" s="406"/>
      <c r="D259" s="406"/>
      <c r="E259" s="406"/>
      <c r="F259" s="406"/>
      <c r="G259" s="406"/>
      <c r="H259" s="435"/>
      <c r="I259" s="436"/>
      <c r="J259" s="436"/>
      <c r="K259" s="436"/>
      <c r="L259" s="436"/>
      <c r="M259" s="436"/>
      <c r="N259" s="436"/>
      <c r="O259" s="436"/>
      <c r="P259" s="436"/>
      <c r="Q259" s="436"/>
      <c r="R259" s="436"/>
      <c r="S259" s="436"/>
      <c r="T259" s="436"/>
      <c r="U259" s="436"/>
      <c r="V259" s="436"/>
      <c r="W259" s="436"/>
      <c r="X259" s="436"/>
      <c r="Y259" s="436"/>
      <c r="Z259" s="436"/>
      <c r="AA259" s="436"/>
      <c r="AB259" s="436"/>
      <c r="AC259" s="436"/>
      <c r="AD259" s="436"/>
      <c r="AE259" s="436"/>
      <c r="AF259" s="436"/>
      <c r="AG259" s="436"/>
      <c r="AH259" s="436"/>
      <c r="AI259" s="436"/>
      <c r="AJ259" s="436"/>
      <c r="AK259" s="436"/>
      <c r="AL259" s="436"/>
      <c r="AM259" s="436"/>
      <c r="AN259" s="436"/>
      <c r="AO259" s="436"/>
      <c r="AP259" s="436"/>
      <c r="AQ259" s="436"/>
      <c r="AR259" s="436"/>
      <c r="AS259" s="436"/>
      <c r="AT259" s="436"/>
      <c r="AU259" s="436"/>
      <c r="AV259" s="436"/>
      <c r="AW259" s="436"/>
      <c r="AX259" s="436"/>
      <c r="AY259" s="436"/>
      <c r="AZ259" s="436"/>
      <c r="BA259" s="436"/>
      <c r="BB259" s="436"/>
      <c r="BC259" s="436"/>
      <c r="BD259" s="436"/>
      <c r="BE259" s="436"/>
      <c r="BF259" s="436"/>
      <c r="BG259" s="436"/>
      <c r="BH259" s="436"/>
      <c r="BI259" s="436"/>
      <c r="BJ259" s="436"/>
      <c r="BK259" s="436"/>
      <c r="BL259" s="436"/>
      <c r="BM259" s="436"/>
      <c r="BN259" s="436"/>
      <c r="BO259" s="436"/>
      <c r="BP259" s="436"/>
      <c r="BQ259" s="436"/>
      <c r="BR259" s="436"/>
      <c r="BS259" s="437"/>
      <c r="BT259" s="408"/>
      <c r="BU259" s="408"/>
      <c r="BV259" s="408"/>
      <c r="BW259" s="408"/>
      <c r="BX259" s="408"/>
      <c r="BY259" s="408"/>
      <c r="BZ259" s="408"/>
      <c r="CA259" s="408"/>
      <c r="CB259" s="408"/>
      <c r="CC259" s="408"/>
      <c r="CD259" s="408"/>
      <c r="CE259" s="408"/>
      <c r="CF259" s="408"/>
      <c r="CG259" s="408"/>
      <c r="CH259" s="408"/>
      <c r="CI259" s="408"/>
      <c r="CJ259" s="409"/>
      <c r="CK259" s="409"/>
      <c r="CL259" s="409"/>
      <c r="CM259" s="409"/>
      <c r="CN259" s="409"/>
      <c r="CO259" s="409"/>
      <c r="CP259" s="409"/>
      <c r="CQ259" s="409"/>
      <c r="CR259" s="409"/>
      <c r="CS259" s="409"/>
      <c r="CT259" s="409"/>
      <c r="CU259" s="409"/>
      <c r="CV259" s="409"/>
      <c r="CW259" s="409"/>
      <c r="CX259" s="409"/>
      <c r="CY259" s="409"/>
      <c r="CZ259" s="409"/>
      <c r="DA259" s="409"/>
    </row>
    <row r="260" spans="1:105" s="124" customFormat="1" ht="14.25">
      <c r="A260" s="406" t="s">
        <v>348</v>
      </c>
      <c r="B260" s="406"/>
      <c r="C260" s="406"/>
      <c r="D260" s="406"/>
      <c r="E260" s="406"/>
      <c r="F260" s="406"/>
      <c r="G260" s="406"/>
      <c r="H260" s="435"/>
      <c r="I260" s="436"/>
      <c r="J260" s="436"/>
      <c r="K260" s="436"/>
      <c r="L260" s="436"/>
      <c r="M260" s="436"/>
      <c r="N260" s="436"/>
      <c r="O260" s="436"/>
      <c r="P260" s="436"/>
      <c r="Q260" s="436"/>
      <c r="R260" s="436"/>
      <c r="S260" s="436"/>
      <c r="T260" s="436"/>
      <c r="U260" s="436"/>
      <c r="V260" s="436"/>
      <c r="W260" s="436"/>
      <c r="X260" s="436"/>
      <c r="Y260" s="436"/>
      <c r="Z260" s="436"/>
      <c r="AA260" s="436"/>
      <c r="AB260" s="436"/>
      <c r="AC260" s="436"/>
      <c r="AD260" s="436"/>
      <c r="AE260" s="436"/>
      <c r="AF260" s="436"/>
      <c r="AG260" s="436"/>
      <c r="AH260" s="436"/>
      <c r="AI260" s="436"/>
      <c r="AJ260" s="436"/>
      <c r="AK260" s="436"/>
      <c r="AL260" s="436"/>
      <c r="AM260" s="436"/>
      <c r="AN260" s="436"/>
      <c r="AO260" s="436"/>
      <c r="AP260" s="436"/>
      <c r="AQ260" s="436"/>
      <c r="AR260" s="436"/>
      <c r="AS260" s="436"/>
      <c r="AT260" s="436"/>
      <c r="AU260" s="436"/>
      <c r="AV260" s="436"/>
      <c r="AW260" s="436"/>
      <c r="AX260" s="436"/>
      <c r="AY260" s="436"/>
      <c r="AZ260" s="436"/>
      <c r="BA260" s="436"/>
      <c r="BB260" s="436"/>
      <c r="BC260" s="436"/>
      <c r="BD260" s="436"/>
      <c r="BE260" s="436"/>
      <c r="BF260" s="436"/>
      <c r="BG260" s="436"/>
      <c r="BH260" s="436"/>
      <c r="BI260" s="436"/>
      <c r="BJ260" s="436"/>
      <c r="BK260" s="436"/>
      <c r="BL260" s="436"/>
      <c r="BM260" s="436"/>
      <c r="BN260" s="436"/>
      <c r="BO260" s="436"/>
      <c r="BP260" s="436"/>
      <c r="BQ260" s="436"/>
      <c r="BR260" s="436"/>
      <c r="BS260" s="437"/>
      <c r="BT260" s="408"/>
      <c r="BU260" s="408"/>
      <c r="BV260" s="408"/>
      <c r="BW260" s="408"/>
      <c r="BX260" s="408"/>
      <c r="BY260" s="408"/>
      <c r="BZ260" s="408"/>
      <c r="CA260" s="408"/>
      <c r="CB260" s="408"/>
      <c r="CC260" s="408"/>
      <c r="CD260" s="408"/>
      <c r="CE260" s="408"/>
      <c r="CF260" s="408"/>
      <c r="CG260" s="408"/>
      <c r="CH260" s="408"/>
      <c r="CI260" s="408"/>
      <c r="CJ260" s="409"/>
      <c r="CK260" s="409"/>
      <c r="CL260" s="409"/>
      <c r="CM260" s="409"/>
      <c r="CN260" s="409"/>
      <c r="CO260" s="409"/>
      <c r="CP260" s="409"/>
      <c r="CQ260" s="409"/>
      <c r="CR260" s="409"/>
      <c r="CS260" s="409"/>
      <c r="CT260" s="409"/>
      <c r="CU260" s="409"/>
      <c r="CV260" s="409"/>
      <c r="CW260" s="409"/>
      <c r="CX260" s="409"/>
      <c r="CY260" s="409"/>
      <c r="CZ260" s="409"/>
      <c r="DA260" s="409"/>
    </row>
    <row r="261" spans="1:105" s="124" customFormat="1" ht="14.25">
      <c r="A261" s="406"/>
      <c r="B261" s="406"/>
      <c r="C261" s="406"/>
      <c r="D261" s="406"/>
      <c r="E261" s="406"/>
      <c r="F261" s="406"/>
      <c r="G261" s="406"/>
      <c r="H261" s="419" t="s">
        <v>192</v>
      </c>
      <c r="I261" s="420"/>
      <c r="J261" s="420"/>
      <c r="K261" s="420"/>
      <c r="L261" s="420"/>
      <c r="M261" s="420"/>
      <c r="N261" s="420"/>
      <c r="O261" s="420"/>
      <c r="P261" s="420"/>
      <c r="Q261" s="420"/>
      <c r="R261" s="420"/>
      <c r="S261" s="420"/>
      <c r="T261" s="420"/>
      <c r="U261" s="420"/>
      <c r="V261" s="420"/>
      <c r="W261" s="420"/>
      <c r="X261" s="420"/>
      <c r="Y261" s="420"/>
      <c r="Z261" s="420"/>
      <c r="AA261" s="420"/>
      <c r="AB261" s="420"/>
      <c r="AC261" s="420"/>
      <c r="AD261" s="420"/>
      <c r="AE261" s="420"/>
      <c r="AF261" s="420"/>
      <c r="AG261" s="420"/>
      <c r="AH261" s="420"/>
      <c r="AI261" s="420"/>
      <c r="AJ261" s="420"/>
      <c r="AK261" s="420"/>
      <c r="AL261" s="420"/>
      <c r="AM261" s="420"/>
      <c r="AN261" s="420"/>
      <c r="AO261" s="420"/>
      <c r="AP261" s="420"/>
      <c r="AQ261" s="420"/>
      <c r="AR261" s="420"/>
      <c r="AS261" s="420"/>
      <c r="AT261" s="420"/>
      <c r="AU261" s="420"/>
      <c r="AV261" s="420"/>
      <c r="AW261" s="420"/>
      <c r="AX261" s="420"/>
      <c r="AY261" s="420"/>
      <c r="AZ261" s="420"/>
      <c r="BA261" s="420"/>
      <c r="BB261" s="420"/>
      <c r="BC261" s="420"/>
      <c r="BD261" s="420"/>
      <c r="BE261" s="420"/>
      <c r="BF261" s="420"/>
      <c r="BG261" s="420"/>
      <c r="BH261" s="420"/>
      <c r="BI261" s="420"/>
      <c r="BJ261" s="420"/>
      <c r="BK261" s="420"/>
      <c r="BL261" s="420"/>
      <c r="BM261" s="420"/>
      <c r="BN261" s="420"/>
      <c r="BO261" s="420"/>
      <c r="BP261" s="420"/>
      <c r="BQ261" s="420"/>
      <c r="BR261" s="420"/>
      <c r="BS261" s="421"/>
      <c r="BT261" s="411" t="s">
        <v>175</v>
      </c>
      <c r="BU261" s="411"/>
      <c r="BV261" s="411"/>
      <c r="BW261" s="411"/>
      <c r="BX261" s="411"/>
      <c r="BY261" s="411"/>
      <c r="BZ261" s="411"/>
      <c r="CA261" s="411"/>
      <c r="CB261" s="411"/>
      <c r="CC261" s="411"/>
      <c r="CD261" s="411"/>
      <c r="CE261" s="411"/>
      <c r="CF261" s="411"/>
      <c r="CG261" s="411"/>
      <c r="CH261" s="411"/>
      <c r="CI261" s="411"/>
      <c r="CJ261" s="412">
        <f>SUM(CJ259:CJ260)</f>
        <v>0</v>
      </c>
      <c r="CK261" s="412"/>
      <c r="CL261" s="412"/>
      <c r="CM261" s="412"/>
      <c r="CN261" s="412"/>
      <c r="CO261" s="412"/>
      <c r="CP261" s="412"/>
      <c r="CQ261" s="412"/>
      <c r="CR261" s="412"/>
      <c r="CS261" s="412"/>
      <c r="CT261" s="412"/>
      <c r="CU261" s="412"/>
      <c r="CV261" s="412"/>
      <c r="CW261" s="412"/>
      <c r="CX261" s="412"/>
      <c r="CY261" s="412"/>
      <c r="CZ261" s="412"/>
      <c r="DA261" s="412"/>
    </row>
    <row r="262" spans="1:105" s="124" customFormat="1" ht="14.25">
      <c r="A262" s="140"/>
      <c r="B262" s="140"/>
      <c r="C262" s="140"/>
      <c r="D262" s="140"/>
      <c r="E262" s="140"/>
      <c r="F262" s="140"/>
      <c r="G262" s="140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</row>
    <row r="263" spans="1:105" s="124" customFormat="1" ht="31.5" customHeight="1">
      <c r="A263" s="413" t="s">
        <v>359</v>
      </c>
      <c r="B263" s="413"/>
      <c r="C263" s="413"/>
      <c r="D263" s="413"/>
      <c r="E263" s="413"/>
      <c r="F263" s="413"/>
      <c r="G263" s="413"/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  <c r="T263" s="413"/>
      <c r="U263" s="413"/>
      <c r="V263" s="413"/>
      <c r="W263" s="413"/>
      <c r="X263" s="413"/>
      <c r="Y263" s="413"/>
      <c r="Z263" s="413"/>
      <c r="AA263" s="413"/>
      <c r="AB263" s="413"/>
      <c r="AC263" s="413"/>
      <c r="AD263" s="413"/>
      <c r="AE263" s="413"/>
      <c r="AF263" s="413"/>
      <c r="AG263" s="413"/>
      <c r="AH263" s="413"/>
      <c r="AI263" s="413"/>
      <c r="AJ263" s="413"/>
      <c r="AK263" s="413"/>
      <c r="AL263" s="413"/>
      <c r="AM263" s="413"/>
      <c r="AN263" s="413"/>
      <c r="AO263" s="413"/>
      <c r="AP263" s="413"/>
      <c r="AQ263" s="413"/>
      <c r="AR263" s="413"/>
      <c r="AS263" s="413"/>
      <c r="AT263" s="413"/>
      <c r="AU263" s="413"/>
      <c r="AV263" s="413"/>
      <c r="AW263" s="413"/>
      <c r="AX263" s="413"/>
      <c r="AY263" s="413"/>
      <c r="AZ263" s="413"/>
      <c r="BA263" s="413"/>
      <c r="BB263" s="413"/>
      <c r="BC263" s="413"/>
      <c r="BD263" s="413"/>
      <c r="BE263" s="413"/>
      <c r="BF263" s="413"/>
      <c r="BG263" s="413"/>
      <c r="BH263" s="413"/>
      <c r="BI263" s="413"/>
      <c r="BJ263" s="413"/>
      <c r="BK263" s="413"/>
      <c r="BL263" s="413"/>
      <c r="BM263" s="413"/>
      <c r="BN263" s="413"/>
      <c r="BO263" s="413"/>
      <c r="BP263" s="413"/>
      <c r="BQ263" s="413"/>
      <c r="BR263" s="413"/>
      <c r="BS263" s="413"/>
      <c r="BT263" s="413"/>
      <c r="BU263" s="413"/>
      <c r="BV263" s="413"/>
      <c r="BW263" s="413"/>
      <c r="BX263" s="413"/>
      <c r="BY263" s="413"/>
      <c r="BZ263" s="413"/>
      <c r="CA263" s="413"/>
      <c r="CB263" s="413"/>
      <c r="CC263" s="413"/>
      <c r="CD263" s="413"/>
      <c r="CE263" s="413"/>
      <c r="CF263" s="413"/>
      <c r="CG263" s="413"/>
      <c r="CH263" s="413"/>
      <c r="CI263" s="413"/>
      <c r="CJ263" s="413"/>
      <c r="CK263" s="413"/>
      <c r="CL263" s="413"/>
      <c r="CM263" s="413"/>
      <c r="CN263" s="413"/>
      <c r="CO263" s="413"/>
      <c r="CP263" s="413"/>
      <c r="CQ263" s="413"/>
      <c r="CR263" s="413"/>
      <c r="CS263" s="413"/>
      <c r="CT263" s="413"/>
      <c r="CU263" s="413"/>
      <c r="CV263" s="413"/>
      <c r="CW263" s="413"/>
      <c r="CX263" s="413"/>
      <c r="CY263" s="413"/>
      <c r="CZ263" s="413"/>
      <c r="DA263" s="413"/>
    </row>
    <row r="264" spans="1:105" s="124" customFormat="1" ht="14.25">
      <c r="A264" s="140"/>
      <c r="B264" s="140"/>
      <c r="C264" s="140"/>
      <c r="D264" s="140"/>
      <c r="E264" s="140"/>
      <c r="F264" s="140"/>
      <c r="G264" s="140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  <c r="CU264" s="142"/>
      <c r="CV264" s="142"/>
      <c r="CW264" s="142"/>
      <c r="CX264" s="142"/>
      <c r="CY264" s="142"/>
      <c r="CZ264" s="142"/>
      <c r="DA264" s="142"/>
    </row>
    <row r="265" spans="1:105" s="124" customFormat="1" ht="14.25">
      <c r="A265" s="406" t="s">
        <v>42</v>
      </c>
      <c r="B265" s="406"/>
      <c r="C265" s="406"/>
      <c r="D265" s="406"/>
      <c r="E265" s="406"/>
      <c r="F265" s="406"/>
      <c r="G265" s="406"/>
      <c r="H265" s="414" t="s">
        <v>382</v>
      </c>
      <c r="I265" s="415"/>
      <c r="J265" s="415"/>
      <c r="K265" s="415"/>
      <c r="L265" s="415"/>
      <c r="M265" s="415"/>
      <c r="N265" s="415"/>
      <c r="O265" s="415"/>
      <c r="P265" s="415"/>
      <c r="Q265" s="415"/>
      <c r="R265" s="415"/>
      <c r="S265" s="415"/>
      <c r="T265" s="415"/>
      <c r="U265" s="415"/>
      <c r="V265" s="415"/>
      <c r="W265" s="415"/>
      <c r="X265" s="415"/>
      <c r="Y265" s="415"/>
      <c r="Z265" s="415"/>
      <c r="AA265" s="415"/>
      <c r="AB265" s="415"/>
      <c r="AC265" s="415"/>
      <c r="AD265" s="415"/>
      <c r="AE265" s="415"/>
      <c r="AF265" s="415"/>
      <c r="AG265" s="415"/>
      <c r="AH265" s="415"/>
      <c r="AI265" s="415"/>
      <c r="AJ265" s="415"/>
      <c r="AK265" s="415"/>
      <c r="AL265" s="415"/>
      <c r="AM265" s="415"/>
      <c r="AN265" s="415"/>
      <c r="AO265" s="415"/>
      <c r="AP265" s="415"/>
      <c r="AQ265" s="415"/>
      <c r="AR265" s="415"/>
      <c r="AS265" s="415"/>
      <c r="AT265" s="415"/>
      <c r="AU265" s="415"/>
      <c r="AV265" s="415"/>
      <c r="AW265" s="415"/>
      <c r="AX265" s="415"/>
      <c r="AY265" s="415"/>
      <c r="AZ265" s="415"/>
      <c r="BA265" s="415"/>
      <c r="BB265" s="415"/>
      <c r="BC265" s="415"/>
      <c r="BD265" s="415"/>
      <c r="BE265" s="415"/>
      <c r="BF265" s="415"/>
      <c r="BG265" s="415"/>
      <c r="BH265" s="415"/>
      <c r="BI265" s="415"/>
      <c r="BJ265" s="415"/>
      <c r="BK265" s="415"/>
      <c r="BL265" s="415"/>
      <c r="BM265" s="415"/>
      <c r="BN265" s="415"/>
      <c r="BO265" s="415"/>
      <c r="BP265" s="415"/>
      <c r="BQ265" s="415"/>
      <c r="BR265" s="415"/>
      <c r="BS265" s="416"/>
      <c r="BT265" s="408">
        <v>1</v>
      </c>
      <c r="BU265" s="408"/>
      <c r="BV265" s="408"/>
      <c r="BW265" s="408"/>
      <c r="BX265" s="408"/>
      <c r="BY265" s="408"/>
      <c r="BZ265" s="408"/>
      <c r="CA265" s="408"/>
      <c r="CB265" s="408"/>
      <c r="CC265" s="408"/>
      <c r="CD265" s="408"/>
      <c r="CE265" s="408"/>
      <c r="CF265" s="408"/>
      <c r="CG265" s="408"/>
      <c r="CH265" s="408"/>
      <c r="CI265" s="408"/>
      <c r="CJ265" s="409">
        <v>30000</v>
      </c>
      <c r="CK265" s="409"/>
      <c r="CL265" s="409"/>
      <c r="CM265" s="409"/>
      <c r="CN265" s="409"/>
      <c r="CO265" s="409"/>
      <c r="CP265" s="409"/>
      <c r="CQ265" s="409"/>
      <c r="CR265" s="409"/>
      <c r="CS265" s="409"/>
      <c r="CT265" s="409"/>
      <c r="CU265" s="409"/>
      <c r="CV265" s="409"/>
      <c r="CW265" s="409"/>
      <c r="CX265" s="409"/>
      <c r="CY265" s="409"/>
      <c r="CZ265" s="409"/>
      <c r="DA265" s="409"/>
    </row>
    <row r="266" spans="1:105" s="124" customFormat="1" ht="14.25">
      <c r="A266" s="406" t="s">
        <v>348</v>
      </c>
      <c r="B266" s="406"/>
      <c r="C266" s="406"/>
      <c r="D266" s="406"/>
      <c r="E266" s="406"/>
      <c r="F266" s="406"/>
      <c r="G266" s="406"/>
      <c r="H266" s="435"/>
      <c r="I266" s="436"/>
      <c r="J266" s="436"/>
      <c r="K266" s="436"/>
      <c r="L266" s="436"/>
      <c r="M266" s="436"/>
      <c r="N266" s="436"/>
      <c r="O266" s="436"/>
      <c r="P266" s="436"/>
      <c r="Q266" s="436"/>
      <c r="R266" s="436"/>
      <c r="S266" s="436"/>
      <c r="T266" s="436"/>
      <c r="U266" s="436"/>
      <c r="V266" s="436"/>
      <c r="W266" s="436"/>
      <c r="X266" s="436"/>
      <c r="Y266" s="436"/>
      <c r="Z266" s="436"/>
      <c r="AA266" s="436"/>
      <c r="AB266" s="436"/>
      <c r="AC266" s="436"/>
      <c r="AD266" s="436"/>
      <c r="AE266" s="436"/>
      <c r="AF266" s="436"/>
      <c r="AG266" s="436"/>
      <c r="AH266" s="436"/>
      <c r="AI266" s="436"/>
      <c r="AJ266" s="436"/>
      <c r="AK266" s="436"/>
      <c r="AL266" s="436"/>
      <c r="AM266" s="436"/>
      <c r="AN266" s="436"/>
      <c r="AO266" s="436"/>
      <c r="AP266" s="436"/>
      <c r="AQ266" s="436"/>
      <c r="AR266" s="436"/>
      <c r="AS266" s="436"/>
      <c r="AT266" s="436"/>
      <c r="AU266" s="436"/>
      <c r="AV266" s="436"/>
      <c r="AW266" s="436"/>
      <c r="AX266" s="436"/>
      <c r="AY266" s="436"/>
      <c r="AZ266" s="436"/>
      <c r="BA266" s="436"/>
      <c r="BB266" s="436"/>
      <c r="BC266" s="436"/>
      <c r="BD266" s="436"/>
      <c r="BE266" s="436"/>
      <c r="BF266" s="436"/>
      <c r="BG266" s="436"/>
      <c r="BH266" s="436"/>
      <c r="BI266" s="436"/>
      <c r="BJ266" s="436"/>
      <c r="BK266" s="436"/>
      <c r="BL266" s="436"/>
      <c r="BM266" s="436"/>
      <c r="BN266" s="436"/>
      <c r="BO266" s="436"/>
      <c r="BP266" s="436"/>
      <c r="BQ266" s="436"/>
      <c r="BR266" s="436"/>
      <c r="BS266" s="437"/>
      <c r="BT266" s="408"/>
      <c r="BU266" s="408"/>
      <c r="BV266" s="408"/>
      <c r="BW266" s="408"/>
      <c r="BX266" s="408"/>
      <c r="BY266" s="408"/>
      <c r="BZ266" s="408"/>
      <c r="CA266" s="408"/>
      <c r="CB266" s="408"/>
      <c r="CC266" s="408"/>
      <c r="CD266" s="408"/>
      <c r="CE266" s="408"/>
      <c r="CF266" s="408"/>
      <c r="CG266" s="408"/>
      <c r="CH266" s="408"/>
      <c r="CI266" s="408"/>
      <c r="CJ266" s="409">
        <v>0</v>
      </c>
      <c r="CK266" s="409"/>
      <c r="CL266" s="409"/>
      <c r="CM266" s="409"/>
      <c r="CN266" s="409"/>
      <c r="CO266" s="409"/>
      <c r="CP266" s="409"/>
      <c r="CQ266" s="409"/>
      <c r="CR266" s="409"/>
      <c r="CS266" s="409"/>
      <c r="CT266" s="409"/>
      <c r="CU266" s="409"/>
      <c r="CV266" s="409"/>
      <c r="CW266" s="409"/>
      <c r="CX266" s="409"/>
      <c r="CY266" s="409"/>
      <c r="CZ266" s="409"/>
      <c r="DA266" s="409"/>
    </row>
    <row r="267" spans="1:105" s="124" customFormat="1" ht="14.25">
      <c r="A267" s="406"/>
      <c r="B267" s="406"/>
      <c r="C267" s="406"/>
      <c r="D267" s="406"/>
      <c r="E267" s="406"/>
      <c r="F267" s="406"/>
      <c r="G267" s="406"/>
      <c r="H267" s="419" t="s">
        <v>192</v>
      </c>
      <c r="I267" s="420"/>
      <c r="J267" s="420"/>
      <c r="K267" s="420"/>
      <c r="L267" s="420"/>
      <c r="M267" s="420"/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  <c r="Z267" s="420"/>
      <c r="AA267" s="420"/>
      <c r="AB267" s="420"/>
      <c r="AC267" s="420"/>
      <c r="AD267" s="420"/>
      <c r="AE267" s="420"/>
      <c r="AF267" s="420"/>
      <c r="AG267" s="420"/>
      <c r="AH267" s="420"/>
      <c r="AI267" s="420"/>
      <c r="AJ267" s="420"/>
      <c r="AK267" s="420"/>
      <c r="AL267" s="420"/>
      <c r="AM267" s="420"/>
      <c r="AN267" s="420"/>
      <c r="AO267" s="420"/>
      <c r="AP267" s="420"/>
      <c r="AQ267" s="420"/>
      <c r="AR267" s="420"/>
      <c r="AS267" s="420"/>
      <c r="AT267" s="420"/>
      <c r="AU267" s="420"/>
      <c r="AV267" s="420"/>
      <c r="AW267" s="420"/>
      <c r="AX267" s="420"/>
      <c r="AY267" s="420"/>
      <c r="AZ267" s="420"/>
      <c r="BA267" s="420"/>
      <c r="BB267" s="420"/>
      <c r="BC267" s="420"/>
      <c r="BD267" s="420"/>
      <c r="BE267" s="420"/>
      <c r="BF267" s="420"/>
      <c r="BG267" s="420"/>
      <c r="BH267" s="420"/>
      <c r="BI267" s="420"/>
      <c r="BJ267" s="420"/>
      <c r="BK267" s="420"/>
      <c r="BL267" s="420"/>
      <c r="BM267" s="420"/>
      <c r="BN267" s="420"/>
      <c r="BO267" s="420"/>
      <c r="BP267" s="420"/>
      <c r="BQ267" s="420"/>
      <c r="BR267" s="420"/>
      <c r="BS267" s="421"/>
      <c r="BT267" s="411" t="s">
        <v>175</v>
      </c>
      <c r="BU267" s="411"/>
      <c r="BV267" s="411"/>
      <c r="BW267" s="411"/>
      <c r="BX267" s="411"/>
      <c r="BY267" s="411"/>
      <c r="BZ267" s="411"/>
      <c r="CA267" s="411"/>
      <c r="CB267" s="411"/>
      <c r="CC267" s="411"/>
      <c r="CD267" s="411"/>
      <c r="CE267" s="411"/>
      <c r="CF267" s="411"/>
      <c r="CG267" s="411"/>
      <c r="CH267" s="411"/>
      <c r="CI267" s="411"/>
      <c r="CJ267" s="412">
        <f>CJ266+CJ265</f>
        <v>30000</v>
      </c>
      <c r="CK267" s="412"/>
      <c r="CL267" s="412"/>
      <c r="CM267" s="412"/>
      <c r="CN267" s="412"/>
      <c r="CO267" s="412"/>
      <c r="CP267" s="412"/>
      <c r="CQ267" s="412"/>
      <c r="CR267" s="412"/>
      <c r="CS267" s="412"/>
      <c r="CT267" s="412"/>
      <c r="CU267" s="412"/>
      <c r="CV267" s="412"/>
      <c r="CW267" s="412"/>
      <c r="CX267" s="412"/>
      <c r="CY267" s="412"/>
      <c r="CZ267" s="412"/>
      <c r="DA267" s="412"/>
    </row>
    <row r="268" spans="1:105" s="124" customFormat="1" ht="14.25">
      <c r="A268" s="140"/>
      <c r="B268" s="140"/>
      <c r="C268" s="140"/>
      <c r="D268" s="140"/>
      <c r="E268" s="140"/>
      <c r="F268" s="140"/>
      <c r="G268" s="140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/>
      <c r="BJ268" s="144"/>
      <c r="BK268" s="144"/>
      <c r="BL268" s="144"/>
      <c r="BM268" s="144"/>
      <c r="BN268" s="144"/>
      <c r="BO268" s="144"/>
      <c r="BP268" s="144"/>
      <c r="BQ268" s="144"/>
      <c r="BR268" s="144"/>
      <c r="BS268" s="144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</row>
    <row r="269" spans="1:105" s="124" customFormat="1" ht="27.75" customHeight="1">
      <c r="A269" s="434" t="s">
        <v>360</v>
      </c>
      <c r="B269" s="434"/>
      <c r="C269" s="434"/>
      <c r="D269" s="434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  <c r="P269" s="434"/>
      <c r="Q269" s="434"/>
      <c r="R269" s="434"/>
      <c r="S269" s="434"/>
      <c r="T269" s="434"/>
      <c r="U269" s="434"/>
      <c r="V269" s="434"/>
      <c r="W269" s="434"/>
      <c r="X269" s="434"/>
      <c r="Y269" s="434"/>
      <c r="Z269" s="434"/>
      <c r="AA269" s="434"/>
      <c r="AB269" s="434"/>
      <c r="AC269" s="434"/>
      <c r="AD269" s="434"/>
      <c r="AE269" s="434"/>
      <c r="AF269" s="434"/>
      <c r="AG269" s="434"/>
      <c r="AH269" s="434"/>
      <c r="AI269" s="434"/>
      <c r="AJ269" s="434"/>
      <c r="AK269" s="434"/>
      <c r="AL269" s="434"/>
      <c r="AM269" s="434"/>
      <c r="AN269" s="434"/>
      <c r="AO269" s="434"/>
      <c r="AP269" s="434"/>
      <c r="AQ269" s="434"/>
      <c r="AR269" s="434"/>
      <c r="AS269" s="434"/>
      <c r="AT269" s="434"/>
      <c r="AU269" s="434"/>
      <c r="AV269" s="434"/>
      <c r="AW269" s="434"/>
      <c r="AX269" s="434"/>
      <c r="AY269" s="434"/>
      <c r="AZ269" s="434"/>
      <c r="BA269" s="434"/>
      <c r="BB269" s="434"/>
      <c r="BC269" s="434"/>
      <c r="BD269" s="434"/>
      <c r="BE269" s="434"/>
      <c r="BF269" s="434"/>
      <c r="BG269" s="434"/>
      <c r="BH269" s="434"/>
      <c r="BI269" s="434"/>
      <c r="BJ269" s="434"/>
      <c r="BK269" s="434"/>
      <c r="BL269" s="434"/>
      <c r="BM269" s="434"/>
      <c r="BN269" s="434"/>
      <c r="BO269" s="434"/>
      <c r="BP269" s="434"/>
      <c r="BQ269" s="434"/>
      <c r="BR269" s="434"/>
      <c r="BS269" s="434"/>
      <c r="BT269" s="434"/>
      <c r="BU269" s="434"/>
      <c r="BV269" s="434"/>
      <c r="BW269" s="434"/>
      <c r="BX269" s="434"/>
      <c r="BY269" s="434"/>
      <c r="BZ269" s="434"/>
      <c r="CA269" s="434"/>
      <c r="CB269" s="434"/>
      <c r="CC269" s="434"/>
      <c r="CD269" s="434"/>
      <c r="CE269" s="434"/>
      <c r="CF269" s="434"/>
      <c r="CG269" s="434"/>
      <c r="CH269" s="434"/>
      <c r="CI269" s="434"/>
      <c r="CJ269" s="434"/>
      <c r="CK269" s="434"/>
      <c r="CL269" s="434"/>
      <c r="CM269" s="434"/>
      <c r="CN269" s="434"/>
      <c r="CO269" s="434"/>
      <c r="CP269" s="434"/>
      <c r="CQ269" s="434"/>
      <c r="CR269" s="434"/>
      <c r="CS269" s="434"/>
      <c r="CT269" s="434"/>
      <c r="CU269" s="434"/>
      <c r="CV269" s="434"/>
      <c r="CW269" s="434"/>
      <c r="CX269" s="434"/>
      <c r="CY269" s="434"/>
      <c r="CZ269" s="434"/>
      <c r="DA269" s="434"/>
    </row>
    <row r="270" spans="1:105" s="124" customFormat="1" ht="15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143"/>
      <c r="CN270" s="143"/>
      <c r="CO270" s="143"/>
      <c r="CP270" s="143"/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</row>
    <row r="271" spans="1:105" s="124" customFormat="1" ht="27" customHeight="1">
      <c r="A271" s="428" t="s">
        <v>64</v>
      </c>
      <c r="B271" s="429"/>
      <c r="C271" s="429"/>
      <c r="D271" s="429"/>
      <c r="E271" s="429"/>
      <c r="F271" s="429"/>
      <c r="G271" s="430"/>
      <c r="H271" s="428" t="s">
        <v>232</v>
      </c>
      <c r="I271" s="429"/>
      <c r="J271" s="429"/>
      <c r="K271" s="429"/>
      <c r="L271" s="429"/>
      <c r="M271" s="429"/>
      <c r="N271" s="429"/>
      <c r="O271" s="429"/>
      <c r="P271" s="429"/>
      <c r="Q271" s="429"/>
      <c r="R271" s="429"/>
      <c r="S271" s="429"/>
      <c r="T271" s="429"/>
      <c r="U271" s="429"/>
      <c r="V271" s="429"/>
      <c r="W271" s="429"/>
      <c r="X271" s="429"/>
      <c r="Y271" s="429"/>
      <c r="Z271" s="429"/>
      <c r="AA271" s="429"/>
      <c r="AB271" s="429"/>
      <c r="AC271" s="429"/>
      <c r="AD271" s="429"/>
      <c r="AE271" s="429"/>
      <c r="AF271" s="429"/>
      <c r="AG271" s="429"/>
      <c r="AH271" s="429"/>
      <c r="AI271" s="429"/>
      <c r="AJ271" s="429"/>
      <c r="AK271" s="429"/>
      <c r="AL271" s="429"/>
      <c r="AM271" s="429"/>
      <c r="AN271" s="429"/>
      <c r="AO271" s="429"/>
      <c r="AP271" s="429"/>
      <c r="AQ271" s="429"/>
      <c r="AR271" s="429"/>
      <c r="AS271" s="429"/>
      <c r="AT271" s="429"/>
      <c r="AU271" s="429"/>
      <c r="AV271" s="429"/>
      <c r="AW271" s="429"/>
      <c r="AX271" s="429"/>
      <c r="AY271" s="429"/>
      <c r="AZ271" s="429"/>
      <c r="BA271" s="429"/>
      <c r="BB271" s="429"/>
      <c r="BC271" s="430"/>
      <c r="BD271" s="428" t="s">
        <v>252</v>
      </c>
      <c r="BE271" s="429"/>
      <c r="BF271" s="429"/>
      <c r="BG271" s="429"/>
      <c r="BH271" s="429"/>
      <c r="BI271" s="429"/>
      <c r="BJ271" s="429"/>
      <c r="BK271" s="429"/>
      <c r="BL271" s="429"/>
      <c r="BM271" s="429"/>
      <c r="BN271" s="429"/>
      <c r="BO271" s="429"/>
      <c r="BP271" s="429"/>
      <c r="BQ271" s="429"/>
      <c r="BR271" s="429"/>
      <c r="BS271" s="430"/>
      <c r="BT271" s="428" t="s">
        <v>260</v>
      </c>
      <c r="BU271" s="429"/>
      <c r="BV271" s="429"/>
      <c r="BW271" s="429"/>
      <c r="BX271" s="429"/>
      <c r="BY271" s="429"/>
      <c r="BZ271" s="429"/>
      <c r="CA271" s="429"/>
      <c r="CB271" s="429"/>
      <c r="CC271" s="429"/>
      <c r="CD271" s="429"/>
      <c r="CE271" s="429"/>
      <c r="CF271" s="429"/>
      <c r="CG271" s="429"/>
      <c r="CH271" s="429"/>
      <c r="CI271" s="430"/>
      <c r="CJ271" s="428" t="s">
        <v>261</v>
      </c>
      <c r="CK271" s="429"/>
      <c r="CL271" s="429"/>
      <c r="CM271" s="429"/>
      <c r="CN271" s="429"/>
      <c r="CO271" s="429"/>
      <c r="CP271" s="429"/>
      <c r="CQ271" s="429"/>
      <c r="CR271" s="429"/>
      <c r="CS271" s="429"/>
      <c r="CT271" s="429"/>
      <c r="CU271" s="429"/>
      <c r="CV271" s="429"/>
      <c r="CW271" s="429"/>
      <c r="CX271" s="429"/>
      <c r="CY271" s="429"/>
      <c r="CZ271" s="429"/>
      <c r="DA271" s="430"/>
    </row>
    <row r="272" spans="1:105" s="124" customFormat="1" ht="14.25">
      <c r="A272" s="431"/>
      <c r="B272" s="432"/>
      <c r="C272" s="432"/>
      <c r="D272" s="432"/>
      <c r="E272" s="432"/>
      <c r="F272" s="432"/>
      <c r="G272" s="433"/>
      <c r="H272" s="431">
        <v>1</v>
      </c>
      <c r="I272" s="432"/>
      <c r="J272" s="432"/>
      <c r="K272" s="432"/>
      <c r="L272" s="432"/>
      <c r="M272" s="432"/>
      <c r="N272" s="432"/>
      <c r="O272" s="432"/>
      <c r="P272" s="432"/>
      <c r="Q272" s="432"/>
      <c r="R272" s="432"/>
      <c r="S272" s="432"/>
      <c r="T272" s="432"/>
      <c r="U272" s="432"/>
      <c r="V272" s="432"/>
      <c r="W272" s="432"/>
      <c r="X272" s="432"/>
      <c r="Y272" s="432"/>
      <c r="Z272" s="432"/>
      <c r="AA272" s="432"/>
      <c r="AB272" s="432"/>
      <c r="AC272" s="432"/>
      <c r="AD272" s="432"/>
      <c r="AE272" s="432"/>
      <c r="AF272" s="432"/>
      <c r="AG272" s="432"/>
      <c r="AH272" s="432"/>
      <c r="AI272" s="432"/>
      <c r="AJ272" s="432"/>
      <c r="AK272" s="432"/>
      <c r="AL272" s="432"/>
      <c r="AM272" s="432"/>
      <c r="AN272" s="432"/>
      <c r="AO272" s="432"/>
      <c r="AP272" s="432"/>
      <c r="AQ272" s="432"/>
      <c r="AR272" s="432"/>
      <c r="AS272" s="432"/>
      <c r="AT272" s="432"/>
      <c r="AU272" s="432"/>
      <c r="AV272" s="432"/>
      <c r="AW272" s="432"/>
      <c r="AX272" s="432"/>
      <c r="AY272" s="432"/>
      <c r="AZ272" s="432"/>
      <c r="BA272" s="432"/>
      <c r="BB272" s="432"/>
      <c r="BC272" s="433"/>
      <c r="BD272" s="431">
        <v>2</v>
      </c>
      <c r="BE272" s="432"/>
      <c r="BF272" s="432"/>
      <c r="BG272" s="432"/>
      <c r="BH272" s="432"/>
      <c r="BI272" s="432"/>
      <c r="BJ272" s="432"/>
      <c r="BK272" s="432"/>
      <c r="BL272" s="432"/>
      <c r="BM272" s="432"/>
      <c r="BN272" s="432"/>
      <c r="BO272" s="432"/>
      <c r="BP272" s="432"/>
      <c r="BQ272" s="432"/>
      <c r="BR272" s="432"/>
      <c r="BS272" s="433"/>
      <c r="BT272" s="431">
        <v>3</v>
      </c>
      <c r="BU272" s="432"/>
      <c r="BV272" s="432"/>
      <c r="BW272" s="432"/>
      <c r="BX272" s="432"/>
      <c r="BY272" s="432"/>
      <c r="BZ272" s="432"/>
      <c r="CA272" s="432"/>
      <c r="CB272" s="432"/>
      <c r="CC272" s="432"/>
      <c r="CD272" s="432"/>
      <c r="CE272" s="432"/>
      <c r="CF272" s="432"/>
      <c r="CG272" s="432"/>
      <c r="CH272" s="432"/>
      <c r="CI272" s="433"/>
      <c r="CJ272" s="431">
        <v>4</v>
      </c>
      <c r="CK272" s="432"/>
      <c r="CL272" s="432"/>
      <c r="CM272" s="432"/>
      <c r="CN272" s="432"/>
      <c r="CO272" s="432"/>
      <c r="CP272" s="432"/>
      <c r="CQ272" s="432"/>
      <c r="CR272" s="432"/>
      <c r="CS272" s="432"/>
      <c r="CT272" s="432"/>
      <c r="CU272" s="432"/>
      <c r="CV272" s="432"/>
      <c r="CW272" s="432"/>
      <c r="CX272" s="432"/>
      <c r="CY272" s="432"/>
      <c r="CZ272" s="432"/>
      <c r="DA272" s="433"/>
    </row>
    <row r="273" spans="1:105" s="124" customFormat="1" ht="14.25">
      <c r="A273" s="423"/>
      <c r="B273" s="417"/>
      <c r="C273" s="417"/>
      <c r="D273" s="417"/>
      <c r="E273" s="417"/>
      <c r="F273" s="417"/>
      <c r="G273" s="418"/>
      <c r="H273" s="419" t="s">
        <v>192</v>
      </c>
      <c r="I273" s="420"/>
      <c r="J273" s="420"/>
      <c r="K273" s="420"/>
      <c r="L273" s="420"/>
      <c r="M273" s="420"/>
      <c r="N273" s="420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  <c r="Z273" s="420"/>
      <c r="AA273" s="420"/>
      <c r="AB273" s="420"/>
      <c r="AC273" s="420"/>
      <c r="AD273" s="420"/>
      <c r="AE273" s="420"/>
      <c r="AF273" s="420"/>
      <c r="AG273" s="420"/>
      <c r="AH273" s="420"/>
      <c r="AI273" s="420"/>
      <c r="AJ273" s="420"/>
      <c r="AK273" s="420"/>
      <c r="AL273" s="420"/>
      <c r="AM273" s="420"/>
      <c r="AN273" s="420"/>
      <c r="AO273" s="420"/>
      <c r="AP273" s="420"/>
      <c r="AQ273" s="420"/>
      <c r="AR273" s="420"/>
      <c r="AS273" s="420"/>
      <c r="AT273" s="420"/>
      <c r="AU273" s="420"/>
      <c r="AV273" s="420"/>
      <c r="AW273" s="420"/>
      <c r="AX273" s="420"/>
      <c r="AY273" s="420"/>
      <c r="AZ273" s="420"/>
      <c r="BA273" s="420"/>
      <c r="BB273" s="420"/>
      <c r="BC273" s="421"/>
      <c r="BD273" s="424"/>
      <c r="BE273" s="425"/>
      <c r="BF273" s="425"/>
      <c r="BG273" s="425"/>
      <c r="BH273" s="425"/>
      <c r="BI273" s="425"/>
      <c r="BJ273" s="425"/>
      <c r="BK273" s="425"/>
      <c r="BL273" s="425"/>
      <c r="BM273" s="425"/>
      <c r="BN273" s="425"/>
      <c r="BO273" s="425"/>
      <c r="BP273" s="425"/>
      <c r="BQ273" s="425"/>
      <c r="BR273" s="425"/>
      <c r="BS273" s="426"/>
      <c r="BT273" s="424" t="s">
        <v>175</v>
      </c>
      <c r="BU273" s="425"/>
      <c r="BV273" s="425"/>
      <c r="BW273" s="425"/>
      <c r="BX273" s="425"/>
      <c r="BY273" s="425"/>
      <c r="BZ273" s="425"/>
      <c r="CA273" s="425"/>
      <c r="CB273" s="425"/>
      <c r="CC273" s="425"/>
      <c r="CD273" s="425"/>
      <c r="CE273" s="425"/>
      <c r="CF273" s="425"/>
      <c r="CG273" s="425"/>
      <c r="CH273" s="425"/>
      <c r="CI273" s="426"/>
      <c r="CJ273" s="427">
        <f>CJ280+CJ286+CJ292+CJ298+CJ304</f>
        <v>9600</v>
      </c>
      <c r="CK273" s="425"/>
      <c r="CL273" s="425"/>
      <c r="CM273" s="425"/>
      <c r="CN273" s="425"/>
      <c r="CO273" s="425"/>
      <c r="CP273" s="425"/>
      <c r="CQ273" s="425"/>
      <c r="CR273" s="425"/>
      <c r="CS273" s="425"/>
      <c r="CT273" s="425"/>
      <c r="CU273" s="425"/>
      <c r="CV273" s="425"/>
      <c r="CW273" s="425"/>
      <c r="CX273" s="425"/>
      <c r="CY273" s="425"/>
      <c r="CZ273" s="425"/>
      <c r="DA273" s="426"/>
    </row>
    <row r="274" spans="1:105" s="124" customFormat="1" ht="15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  <c r="CF274" s="143"/>
      <c r="CG274" s="143"/>
      <c r="CH274" s="143"/>
      <c r="CI274" s="143"/>
      <c r="CJ274" s="143"/>
      <c r="CK274" s="143"/>
      <c r="CL274" s="143"/>
      <c r="CM274" s="143"/>
      <c r="CN274" s="143"/>
      <c r="CO274" s="143"/>
      <c r="CP274" s="143"/>
      <c r="CQ274" s="143"/>
      <c r="CR274" s="143"/>
      <c r="CS274" s="143"/>
      <c r="CT274" s="143"/>
      <c r="CU274" s="143"/>
      <c r="CV274" s="143"/>
      <c r="CW274" s="143"/>
      <c r="CX274" s="143"/>
      <c r="CY274" s="143"/>
      <c r="CZ274" s="143"/>
      <c r="DA274" s="143"/>
    </row>
    <row r="275" spans="1:105" s="124" customFormat="1" ht="28.5" customHeight="1">
      <c r="A275" s="413" t="s">
        <v>361</v>
      </c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  <c r="L275" s="413"/>
      <c r="M275" s="413"/>
      <c r="N275" s="413"/>
      <c r="O275" s="413"/>
      <c r="P275" s="413"/>
      <c r="Q275" s="413"/>
      <c r="R275" s="413"/>
      <c r="S275" s="413"/>
      <c r="T275" s="413"/>
      <c r="U275" s="413"/>
      <c r="V275" s="413"/>
      <c r="W275" s="413"/>
      <c r="X275" s="413"/>
      <c r="Y275" s="413"/>
      <c r="Z275" s="413"/>
      <c r="AA275" s="413"/>
      <c r="AB275" s="413"/>
      <c r="AC275" s="413"/>
      <c r="AD275" s="413"/>
      <c r="AE275" s="413"/>
      <c r="AF275" s="413"/>
      <c r="AG275" s="413"/>
      <c r="AH275" s="413"/>
      <c r="AI275" s="413"/>
      <c r="AJ275" s="413"/>
      <c r="AK275" s="413"/>
      <c r="AL275" s="413"/>
      <c r="AM275" s="413"/>
      <c r="AN275" s="413"/>
      <c r="AO275" s="413"/>
      <c r="AP275" s="413"/>
      <c r="AQ275" s="413"/>
      <c r="AR275" s="413"/>
      <c r="AS275" s="413"/>
      <c r="AT275" s="413"/>
      <c r="AU275" s="413"/>
      <c r="AV275" s="413"/>
      <c r="AW275" s="413"/>
      <c r="AX275" s="413"/>
      <c r="AY275" s="413"/>
      <c r="AZ275" s="413"/>
      <c r="BA275" s="413"/>
      <c r="BB275" s="413"/>
      <c r="BC275" s="413"/>
      <c r="BD275" s="413"/>
      <c r="BE275" s="413"/>
      <c r="BF275" s="413"/>
      <c r="BG275" s="413"/>
      <c r="BH275" s="413"/>
      <c r="BI275" s="413"/>
      <c r="BJ275" s="413"/>
      <c r="BK275" s="413"/>
      <c r="BL275" s="413"/>
      <c r="BM275" s="413"/>
      <c r="BN275" s="413"/>
      <c r="BO275" s="413"/>
      <c r="BP275" s="413"/>
      <c r="BQ275" s="413"/>
      <c r="BR275" s="413"/>
      <c r="BS275" s="413"/>
      <c r="BT275" s="413"/>
      <c r="BU275" s="413"/>
      <c r="BV275" s="413"/>
      <c r="BW275" s="413"/>
      <c r="BX275" s="413"/>
      <c r="BY275" s="413"/>
      <c r="BZ275" s="413"/>
      <c r="CA275" s="413"/>
      <c r="CB275" s="413"/>
      <c r="CC275" s="413"/>
      <c r="CD275" s="413"/>
      <c r="CE275" s="413"/>
      <c r="CF275" s="413"/>
      <c r="CG275" s="413"/>
      <c r="CH275" s="413"/>
      <c r="CI275" s="413"/>
      <c r="CJ275" s="413"/>
      <c r="CK275" s="413"/>
      <c r="CL275" s="413"/>
      <c r="CM275" s="413"/>
      <c r="CN275" s="413"/>
      <c r="CO275" s="413"/>
      <c r="CP275" s="413"/>
      <c r="CQ275" s="413"/>
      <c r="CR275" s="413"/>
      <c r="CS275" s="413"/>
      <c r="CT275" s="413"/>
      <c r="CU275" s="413"/>
      <c r="CV275" s="413"/>
      <c r="CW275" s="413"/>
      <c r="CX275" s="413"/>
      <c r="CY275" s="413"/>
      <c r="CZ275" s="413"/>
      <c r="DA275" s="413"/>
    </row>
    <row r="276" spans="1:105" s="124" customFormat="1" ht="14.25">
      <c r="A276" s="140"/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  <c r="CU276" s="142"/>
      <c r="CV276" s="142"/>
      <c r="CW276" s="142"/>
      <c r="CX276" s="142"/>
      <c r="CY276" s="142"/>
      <c r="CZ276" s="142"/>
      <c r="DA276" s="142"/>
    </row>
    <row r="277" spans="1:105" s="124" customFormat="1" ht="14.25">
      <c r="A277" s="406" t="s">
        <v>42</v>
      </c>
      <c r="B277" s="406"/>
      <c r="C277" s="406"/>
      <c r="D277" s="406"/>
      <c r="E277" s="406"/>
      <c r="F277" s="406"/>
      <c r="G277" s="406"/>
      <c r="H277" s="422"/>
      <c r="I277" s="422"/>
      <c r="J277" s="422"/>
      <c r="K277" s="422"/>
      <c r="L277" s="422"/>
      <c r="M277" s="422"/>
      <c r="N277" s="422"/>
      <c r="O277" s="422"/>
      <c r="P277" s="422"/>
      <c r="Q277" s="422"/>
      <c r="R277" s="422"/>
      <c r="S277" s="422"/>
      <c r="T277" s="422"/>
      <c r="U277" s="422"/>
      <c r="V277" s="422"/>
      <c r="W277" s="422"/>
      <c r="X277" s="422"/>
      <c r="Y277" s="422"/>
      <c r="Z277" s="422"/>
      <c r="AA277" s="422"/>
      <c r="AB277" s="422"/>
      <c r="AC277" s="422"/>
      <c r="AD277" s="422"/>
      <c r="AE277" s="422"/>
      <c r="AF277" s="422"/>
      <c r="AG277" s="422"/>
      <c r="AH277" s="422"/>
      <c r="AI277" s="422"/>
      <c r="AJ277" s="422"/>
      <c r="AK277" s="422"/>
      <c r="AL277" s="422"/>
      <c r="AM277" s="422"/>
      <c r="AN277" s="422"/>
      <c r="AO277" s="422"/>
      <c r="AP277" s="422"/>
      <c r="AQ277" s="422"/>
      <c r="AR277" s="422"/>
      <c r="AS277" s="422"/>
      <c r="AT277" s="422"/>
      <c r="AU277" s="422"/>
      <c r="AV277" s="422"/>
      <c r="AW277" s="422"/>
      <c r="AX277" s="422"/>
      <c r="AY277" s="422"/>
      <c r="AZ277" s="422"/>
      <c r="BA277" s="422"/>
      <c r="BB277" s="422"/>
      <c r="BC277" s="422"/>
      <c r="BD277" s="407"/>
      <c r="BE277" s="407"/>
      <c r="BF277" s="407"/>
      <c r="BG277" s="407"/>
      <c r="BH277" s="407"/>
      <c r="BI277" s="407"/>
      <c r="BJ277" s="407"/>
      <c r="BK277" s="407"/>
      <c r="BL277" s="407"/>
      <c r="BM277" s="407"/>
      <c r="BN277" s="407"/>
      <c r="BO277" s="407"/>
      <c r="BP277" s="407"/>
      <c r="BQ277" s="407"/>
      <c r="BR277" s="407"/>
      <c r="BS277" s="407"/>
      <c r="BT277" s="408"/>
      <c r="BU277" s="408"/>
      <c r="BV277" s="408"/>
      <c r="BW277" s="408"/>
      <c r="BX277" s="408"/>
      <c r="BY277" s="408"/>
      <c r="BZ277" s="408"/>
      <c r="CA277" s="408"/>
      <c r="CB277" s="408"/>
      <c r="CC277" s="408"/>
      <c r="CD277" s="408"/>
      <c r="CE277" s="408"/>
      <c r="CF277" s="408"/>
      <c r="CG277" s="408"/>
      <c r="CH277" s="408"/>
      <c r="CI277" s="408"/>
      <c r="CJ277" s="409"/>
      <c r="CK277" s="409"/>
      <c r="CL277" s="409"/>
      <c r="CM277" s="409"/>
      <c r="CN277" s="409"/>
      <c r="CO277" s="409"/>
      <c r="CP277" s="409"/>
      <c r="CQ277" s="409"/>
      <c r="CR277" s="409"/>
      <c r="CS277" s="409"/>
      <c r="CT277" s="409"/>
      <c r="CU277" s="409"/>
      <c r="CV277" s="409"/>
      <c r="CW277" s="409"/>
      <c r="CX277" s="409"/>
      <c r="CY277" s="409"/>
      <c r="CZ277" s="409"/>
      <c r="DA277" s="409"/>
    </row>
    <row r="278" spans="1:105" s="124" customFormat="1" ht="14.25">
      <c r="A278" s="406" t="s">
        <v>214</v>
      </c>
      <c r="B278" s="406"/>
      <c r="C278" s="406"/>
      <c r="D278" s="406"/>
      <c r="E278" s="406"/>
      <c r="F278" s="406"/>
      <c r="G278" s="406"/>
      <c r="H278" s="422"/>
      <c r="I278" s="422"/>
      <c r="J278" s="422"/>
      <c r="K278" s="422"/>
      <c r="L278" s="422"/>
      <c r="M278" s="422"/>
      <c r="N278" s="422"/>
      <c r="O278" s="422"/>
      <c r="P278" s="422"/>
      <c r="Q278" s="422"/>
      <c r="R278" s="422"/>
      <c r="S278" s="422"/>
      <c r="T278" s="422"/>
      <c r="U278" s="422"/>
      <c r="V278" s="422"/>
      <c r="W278" s="422"/>
      <c r="X278" s="422"/>
      <c r="Y278" s="422"/>
      <c r="Z278" s="422"/>
      <c r="AA278" s="422"/>
      <c r="AB278" s="422"/>
      <c r="AC278" s="422"/>
      <c r="AD278" s="422"/>
      <c r="AE278" s="422"/>
      <c r="AF278" s="422"/>
      <c r="AG278" s="422"/>
      <c r="AH278" s="422"/>
      <c r="AI278" s="422"/>
      <c r="AJ278" s="422"/>
      <c r="AK278" s="422"/>
      <c r="AL278" s="422"/>
      <c r="AM278" s="422"/>
      <c r="AN278" s="422"/>
      <c r="AO278" s="422"/>
      <c r="AP278" s="422"/>
      <c r="AQ278" s="422"/>
      <c r="AR278" s="422"/>
      <c r="AS278" s="422"/>
      <c r="AT278" s="422"/>
      <c r="AU278" s="422"/>
      <c r="AV278" s="422"/>
      <c r="AW278" s="422"/>
      <c r="AX278" s="422"/>
      <c r="AY278" s="422"/>
      <c r="AZ278" s="422"/>
      <c r="BA278" s="422"/>
      <c r="BB278" s="422"/>
      <c r="BC278" s="422"/>
      <c r="BD278" s="407"/>
      <c r="BE278" s="407"/>
      <c r="BF278" s="407"/>
      <c r="BG278" s="407"/>
      <c r="BH278" s="407"/>
      <c r="BI278" s="407"/>
      <c r="BJ278" s="407"/>
      <c r="BK278" s="407"/>
      <c r="BL278" s="407"/>
      <c r="BM278" s="407"/>
      <c r="BN278" s="407"/>
      <c r="BO278" s="407"/>
      <c r="BP278" s="407"/>
      <c r="BQ278" s="407"/>
      <c r="BR278" s="407"/>
      <c r="BS278" s="407"/>
      <c r="BT278" s="408"/>
      <c r="BU278" s="408"/>
      <c r="BV278" s="408"/>
      <c r="BW278" s="408"/>
      <c r="BX278" s="408"/>
      <c r="BY278" s="408"/>
      <c r="BZ278" s="408"/>
      <c r="CA278" s="408"/>
      <c r="CB278" s="408"/>
      <c r="CC278" s="408"/>
      <c r="CD278" s="408"/>
      <c r="CE278" s="408"/>
      <c r="CF278" s="408"/>
      <c r="CG278" s="408"/>
      <c r="CH278" s="408"/>
      <c r="CI278" s="408"/>
      <c r="CJ278" s="409"/>
      <c r="CK278" s="409"/>
      <c r="CL278" s="409"/>
      <c r="CM278" s="409"/>
      <c r="CN278" s="409"/>
      <c r="CO278" s="409"/>
      <c r="CP278" s="409"/>
      <c r="CQ278" s="409"/>
      <c r="CR278" s="409"/>
      <c r="CS278" s="409"/>
      <c r="CT278" s="409"/>
      <c r="CU278" s="409"/>
      <c r="CV278" s="409"/>
      <c r="CW278" s="409"/>
      <c r="CX278" s="409"/>
      <c r="CY278" s="409"/>
      <c r="CZ278" s="409"/>
      <c r="DA278" s="409"/>
    </row>
    <row r="279" spans="1:105" s="124" customFormat="1" ht="14.25">
      <c r="A279" s="406" t="s">
        <v>348</v>
      </c>
      <c r="B279" s="406"/>
      <c r="C279" s="406"/>
      <c r="D279" s="406"/>
      <c r="E279" s="406"/>
      <c r="F279" s="406"/>
      <c r="G279" s="406"/>
      <c r="H279" s="422"/>
      <c r="I279" s="422"/>
      <c r="J279" s="422"/>
      <c r="K279" s="422"/>
      <c r="L279" s="422"/>
      <c r="M279" s="422"/>
      <c r="N279" s="422"/>
      <c r="O279" s="422"/>
      <c r="P279" s="422"/>
      <c r="Q279" s="422"/>
      <c r="R279" s="422"/>
      <c r="S279" s="422"/>
      <c r="T279" s="422"/>
      <c r="U279" s="422"/>
      <c r="V279" s="422"/>
      <c r="W279" s="422"/>
      <c r="X279" s="422"/>
      <c r="Y279" s="422"/>
      <c r="Z279" s="422"/>
      <c r="AA279" s="422"/>
      <c r="AB279" s="422"/>
      <c r="AC279" s="422"/>
      <c r="AD279" s="422"/>
      <c r="AE279" s="422"/>
      <c r="AF279" s="422"/>
      <c r="AG279" s="422"/>
      <c r="AH279" s="422"/>
      <c r="AI279" s="422"/>
      <c r="AJ279" s="422"/>
      <c r="AK279" s="422"/>
      <c r="AL279" s="422"/>
      <c r="AM279" s="422"/>
      <c r="AN279" s="422"/>
      <c r="AO279" s="422"/>
      <c r="AP279" s="422"/>
      <c r="AQ279" s="422"/>
      <c r="AR279" s="422"/>
      <c r="AS279" s="422"/>
      <c r="AT279" s="422"/>
      <c r="AU279" s="422"/>
      <c r="AV279" s="422"/>
      <c r="AW279" s="422"/>
      <c r="AX279" s="422"/>
      <c r="AY279" s="422"/>
      <c r="AZ279" s="422"/>
      <c r="BA279" s="422"/>
      <c r="BB279" s="422"/>
      <c r="BC279" s="422"/>
      <c r="BD279" s="407"/>
      <c r="BE279" s="407"/>
      <c r="BF279" s="407"/>
      <c r="BG279" s="407"/>
      <c r="BH279" s="407"/>
      <c r="BI279" s="407"/>
      <c r="BJ279" s="407"/>
      <c r="BK279" s="407"/>
      <c r="BL279" s="407"/>
      <c r="BM279" s="407"/>
      <c r="BN279" s="407"/>
      <c r="BO279" s="407"/>
      <c r="BP279" s="407"/>
      <c r="BQ279" s="407"/>
      <c r="BR279" s="407"/>
      <c r="BS279" s="407"/>
      <c r="BT279" s="408"/>
      <c r="BU279" s="408"/>
      <c r="BV279" s="408"/>
      <c r="BW279" s="408"/>
      <c r="BX279" s="408"/>
      <c r="BY279" s="408"/>
      <c r="BZ279" s="408"/>
      <c r="CA279" s="408"/>
      <c r="CB279" s="408"/>
      <c r="CC279" s="408"/>
      <c r="CD279" s="408"/>
      <c r="CE279" s="408"/>
      <c r="CF279" s="408"/>
      <c r="CG279" s="408"/>
      <c r="CH279" s="408"/>
      <c r="CI279" s="408"/>
      <c r="CJ279" s="409">
        <v>0</v>
      </c>
      <c r="CK279" s="409"/>
      <c r="CL279" s="409"/>
      <c r="CM279" s="409"/>
      <c r="CN279" s="409"/>
      <c r="CO279" s="409"/>
      <c r="CP279" s="409"/>
      <c r="CQ279" s="409"/>
      <c r="CR279" s="409"/>
      <c r="CS279" s="409"/>
      <c r="CT279" s="409"/>
      <c r="CU279" s="409"/>
      <c r="CV279" s="409"/>
      <c r="CW279" s="409"/>
      <c r="CX279" s="409"/>
      <c r="CY279" s="409"/>
      <c r="CZ279" s="409"/>
      <c r="DA279" s="409"/>
    </row>
    <row r="280" spans="1:105" s="124" customFormat="1" ht="14.25">
      <c r="A280" s="406"/>
      <c r="B280" s="406"/>
      <c r="C280" s="406"/>
      <c r="D280" s="406"/>
      <c r="E280" s="406"/>
      <c r="F280" s="406"/>
      <c r="G280" s="406"/>
      <c r="H280" s="410" t="s">
        <v>192</v>
      </c>
      <c r="I280" s="410"/>
      <c r="J280" s="410"/>
      <c r="K280" s="410"/>
      <c r="L280" s="410"/>
      <c r="M280" s="410"/>
      <c r="N280" s="410"/>
      <c r="O280" s="410"/>
      <c r="P280" s="410"/>
      <c r="Q280" s="410"/>
      <c r="R280" s="410"/>
      <c r="S280" s="410"/>
      <c r="T280" s="410"/>
      <c r="U280" s="410"/>
      <c r="V280" s="410"/>
      <c r="W280" s="410"/>
      <c r="X280" s="410"/>
      <c r="Y280" s="410"/>
      <c r="Z280" s="410"/>
      <c r="AA280" s="410"/>
      <c r="AB280" s="410"/>
      <c r="AC280" s="410"/>
      <c r="AD280" s="410"/>
      <c r="AE280" s="410"/>
      <c r="AF280" s="410"/>
      <c r="AG280" s="410"/>
      <c r="AH280" s="410"/>
      <c r="AI280" s="410"/>
      <c r="AJ280" s="410"/>
      <c r="AK280" s="410"/>
      <c r="AL280" s="410"/>
      <c r="AM280" s="410"/>
      <c r="AN280" s="410"/>
      <c r="AO280" s="410"/>
      <c r="AP280" s="410"/>
      <c r="AQ280" s="410"/>
      <c r="AR280" s="410"/>
      <c r="AS280" s="410"/>
      <c r="AT280" s="410"/>
      <c r="AU280" s="410"/>
      <c r="AV280" s="410"/>
      <c r="AW280" s="410"/>
      <c r="AX280" s="410"/>
      <c r="AY280" s="410"/>
      <c r="AZ280" s="410"/>
      <c r="BA280" s="410"/>
      <c r="BB280" s="410"/>
      <c r="BC280" s="410"/>
      <c r="BD280" s="406"/>
      <c r="BE280" s="406"/>
      <c r="BF280" s="406"/>
      <c r="BG280" s="406"/>
      <c r="BH280" s="406"/>
      <c r="BI280" s="406"/>
      <c r="BJ280" s="406"/>
      <c r="BK280" s="406"/>
      <c r="BL280" s="406"/>
      <c r="BM280" s="406"/>
      <c r="BN280" s="406"/>
      <c r="BO280" s="406"/>
      <c r="BP280" s="406"/>
      <c r="BQ280" s="406"/>
      <c r="BR280" s="406"/>
      <c r="BS280" s="406"/>
      <c r="BT280" s="411" t="s">
        <v>175</v>
      </c>
      <c r="BU280" s="411"/>
      <c r="BV280" s="411"/>
      <c r="BW280" s="411"/>
      <c r="BX280" s="411"/>
      <c r="BY280" s="411"/>
      <c r="BZ280" s="411"/>
      <c r="CA280" s="411"/>
      <c r="CB280" s="411"/>
      <c r="CC280" s="411"/>
      <c r="CD280" s="411"/>
      <c r="CE280" s="411"/>
      <c r="CF280" s="411"/>
      <c r="CG280" s="411"/>
      <c r="CH280" s="411"/>
      <c r="CI280" s="411"/>
      <c r="CJ280" s="412">
        <f>SUM(CJ277:CJ279)</f>
        <v>0</v>
      </c>
      <c r="CK280" s="412"/>
      <c r="CL280" s="412"/>
      <c r="CM280" s="412"/>
      <c r="CN280" s="412"/>
      <c r="CO280" s="412"/>
      <c r="CP280" s="412"/>
      <c r="CQ280" s="412"/>
      <c r="CR280" s="412"/>
      <c r="CS280" s="412"/>
      <c r="CT280" s="412"/>
      <c r="CU280" s="412"/>
      <c r="CV280" s="412"/>
      <c r="CW280" s="412"/>
      <c r="CX280" s="412"/>
      <c r="CY280" s="412"/>
      <c r="CZ280" s="412"/>
      <c r="DA280" s="412"/>
    </row>
    <row r="281" spans="1:105" s="124" customFormat="1" ht="14.25">
      <c r="A281" s="140"/>
      <c r="B281" s="140"/>
      <c r="C281" s="140"/>
      <c r="D281" s="140"/>
      <c r="E281" s="140"/>
      <c r="F281" s="140"/>
      <c r="G281" s="140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  <c r="CY281" s="142"/>
      <c r="CZ281" s="142"/>
      <c r="DA281" s="142"/>
    </row>
    <row r="282" spans="1:105" s="124" customFormat="1" ht="30" customHeight="1">
      <c r="A282" s="413" t="s">
        <v>362</v>
      </c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  <c r="L282" s="413"/>
      <c r="M282" s="413"/>
      <c r="N282" s="413"/>
      <c r="O282" s="413"/>
      <c r="P282" s="413"/>
      <c r="Q282" s="413"/>
      <c r="R282" s="413"/>
      <c r="S282" s="413"/>
      <c r="T282" s="413"/>
      <c r="U282" s="413"/>
      <c r="V282" s="413"/>
      <c r="W282" s="413"/>
      <c r="X282" s="413"/>
      <c r="Y282" s="413"/>
      <c r="Z282" s="413"/>
      <c r="AA282" s="413"/>
      <c r="AB282" s="413"/>
      <c r="AC282" s="413"/>
      <c r="AD282" s="413"/>
      <c r="AE282" s="413"/>
      <c r="AF282" s="413"/>
      <c r="AG282" s="413"/>
      <c r="AH282" s="413"/>
      <c r="AI282" s="413"/>
      <c r="AJ282" s="413"/>
      <c r="AK282" s="413"/>
      <c r="AL282" s="413"/>
      <c r="AM282" s="413"/>
      <c r="AN282" s="413"/>
      <c r="AO282" s="413"/>
      <c r="AP282" s="413"/>
      <c r="AQ282" s="413"/>
      <c r="AR282" s="413"/>
      <c r="AS282" s="413"/>
      <c r="AT282" s="413"/>
      <c r="AU282" s="413"/>
      <c r="AV282" s="413"/>
      <c r="AW282" s="413"/>
      <c r="AX282" s="413"/>
      <c r="AY282" s="413"/>
      <c r="AZ282" s="413"/>
      <c r="BA282" s="413"/>
      <c r="BB282" s="413"/>
      <c r="BC282" s="413"/>
      <c r="BD282" s="413"/>
      <c r="BE282" s="413"/>
      <c r="BF282" s="413"/>
      <c r="BG282" s="413"/>
      <c r="BH282" s="413"/>
      <c r="BI282" s="413"/>
      <c r="BJ282" s="413"/>
      <c r="BK282" s="413"/>
      <c r="BL282" s="413"/>
      <c r="BM282" s="413"/>
      <c r="BN282" s="413"/>
      <c r="BO282" s="413"/>
      <c r="BP282" s="413"/>
      <c r="BQ282" s="413"/>
      <c r="BR282" s="413"/>
      <c r="BS282" s="413"/>
      <c r="BT282" s="413"/>
      <c r="BU282" s="413"/>
      <c r="BV282" s="413"/>
      <c r="BW282" s="413"/>
      <c r="BX282" s="413"/>
      <c r="BY282" s="413"/>
      <c r="BZ282" s="413"/>
      <c r="CA282" s="413"/>
      <c r="CB282" s="413"/>
      <c r="CC282" s="413"/>
      <c r="CD282" s="413"/>
      <c r="CE282" s="413"/>
      <c r="CF282" s="413"/>
      <c r="CG282" s="413"/>
      <c r="CH282" s="413"/>
      <c r="CI282" s="413"/>
      <c r="CJ282" s="413"/>
      <c r="CK282" s="413"/>
      <c r="CL282" s="413"/>
      <c r="CM282" s="413"/>
      <c r="CN282" s="413"/>
      <c r="CO282" s="413"/>
      <c r="CP282" s="413"/>
      <c r="CQ282" s="413"/>
      <c r="CR282" s="413"/>
      <c r="CS282" s="413"/>
      <c r="CT282" s="413"/>
      <c r="CU282" s="413"/>
      <c r="CV282" s="413"/>
      <c r="CW282" s="413"/>
      <c r="CX282" s="413"/>
      <c r="CY282" s="413"/>
      <c r="CZ282" s="413"/>
      <c r="DA282" s="413"/>
    </row>
    <row r="283" spans="1:105" s="124" customFormat="1" ht="14.25">
      <c r="A283" s="140"/>
      <c r="B283" s="140"/>
      <c r="C283" s="140"/>
      <c r="D283" s="140"/>
      <c r="E283" s="140"/>
      <c r="F283" s="140"/>
      <c r="G283" s="140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  <c r="CU283" s="142"/>
      <c r="CV283" s="142"/>
      <c r="CW283" s="142"/>
      <c r="CX283" s="142"/>
      <c r="CY283" s="142"/>
      <c r="CZ283" s="142"/>
      <c r="DA283" s="142"/>
    </row>
    <row r="284" spans="1:105" s="124" customFormat="1" ht="14.25">
      <c r="A284" s="406" t="s">
        <v>42</v>
      </c>
      <c r="B284" s="406"/>
      <c r="C284" s="406"/>
      <c r="D284" s="406"/>
      <c r="E284" s="406"/>
      <c r="F284" s="406"/>
      <c r="G284" s="406"/>
      <c r="H284" s="407"/>
      <c r="I284" s="407"/>
      <c r="J284" s="407"/>
      <c r="K284" s="407"/>
      <c r="L284" s="407"/>
      <c r="M284" s="407"/>
      <c r="N284" s="407"/>
      <c r="O284" s="407"/>
      <c r="P284" s="407"/>
      <c r="Q284" s="407"/>
      <c r="R284" s="407"/>
      <c r="S284" s="407"/>
      <c r="T284" s="407"/>
      <c r="U284" s="407"/>
      <c r="V284" s="407"/>
      <c r="W284" s="407"/>
      <c r="X284" s="407"/>
      <c r="Y284" s="407"/>
      <c r="Z284" s="407"/>
      <c r="AA284" s="407"/>
      <c r="AB284" s="407"/>
      <c r="AC284" s="407"/>
      <c r="AD284" s="407"/>
      <c r="AE284" s="407"/>
      <c r="AF284" s="407"/>
      <c r="AG284" s="407"/>
      <c r="AH284" s="407"/>
      <c r="AI284" s="407"/>
      <c r="AJ284" s="407"/>
      <c r="AK284" s="407"/>
      <c r="AL284" s="407"/>
      <c r="AM284" s="407"/>
      <c r="AN284" s="407"/>
      <c r="AO284" s="407"/>
      <c r="AP284" s="407"/>
      <c r="AQ284" s="407"/>
      <c r="AR284" s="407"/>
      <c r="AS284" s="407"/>
      <c r="AT284" s="407"/>
      <c r="AU284" s="407"/>
      <c r="AV284" s="407"/>
      <c r="AW284" s="407"/>
      <c r="AX284" s="407"/>
      <c r="AY284" s="407"/>
      <c r="AZ284" s="407"/>
      <c r="BA284" s="407"/>
      <c r="BB284" s="407"/>
      <c r="BC284" s="407"/>
      <c r="BD284" s="407"/>
      <c r="BE284" s="407"/>
      <c r="BF284" s="407"/>
      <c r="BG284" s="407"/>
      <c r="BH284" s="407"/>
      <c r="BI284" s="407"/>
      <c r="BJ284" s="407"/>
      <c r="BK284" s="407"/>
      <c r="BL284" s="407"/>
      <c r="BM284" s="407"/>
      <c r="BN284" s="407"/>
      <c r="BO284" s="407"/>
      <c r="BP284" s="407"/>
      <c r="BQ284" s="407"/>
      <c r="BR284" s="407"/>
      <c r="BS284" s="407"/>
      <c r="BT284" s="408"/>
      <c r="BU284" s="408"/>
      <c r="BV284" s="408"/>
      <c r="BW284" s="408"/>
      <c r="BX284" s="408"/>
      <c r="BY284" s="408"/>
      <c r="BZ284" s="408"/>
      <c r="CA284" s="408"/>
      <c r="CB284" s="408"/>
      <c r="CC284" s="408"/>
      <c r="CD284" s="408"/>
      <c r="CE284" s="408"/>
      <c r="CF284" s="408"/>
      <c r="CG284" s="408"/>
      <c r="CH284" s="408"/>
      <c r="CI284" s="408"/>
      <c r="CJ284" s="409"/>
      <c r="CK284" s="409"/>
      <c r="CL284" s="409"/>
      <c r="CM284" s="409"/>
      <c r="CN284" s="409"/>
      <c r="CO284" s="409"/>
      <c r="CP284" s="409"/>
      <c r="CQ284" s="409"/>
      <c r="CR284" s="409"/>
      <c r="CS284" s="409"/>
      <c r="CT284" s="409"/>
      <c r="CU284" s="409"/>
      <c r="CV284" s="409"/>
      <c r="CW284" s="409"/>
      <c r="CX284" s="409"/>
      <c r="CY284" s="409"/>
      <c r="CZ284" s="409"/>
      <c r="DA284" s="409"/>
    </row>
    <row r="285" spans="1:105" s="124" customFormat="1" ht="14.25">
      <c r="A285" s="406" t="s">
        <v>348</v>
      </c>
      <c r="B285" s="406"/>
      <c r="C285" s="406"/>
      <c r="D285" s="406"/>
      <c r="E285" s="406"/>
      <c r="F285" s="406"/>
      <c r="G285" s="406"/>
      <c r="H285" s="407"/>
      <c r="I285" s="407"/>
      <c r="J285" s="407"/>
      <c r="K285" s="407"/>
      <c r="L285" s="407"/>
      <c r="M285" s="407"/>
      <c r="N285" s="407"/>
      <c r="O285" s="407"/>
      <c r="P285" s="407"/>
      <c r="Q285" s="407"/>
      <c r="R285" s="407"/>
      <c r="S285" s="407"/>
      <c r="T285" s="407"/>
      <c r="U285" s="407"/>
      <c r="V285" s="407"/>
      <c r="W285" s="407"/>
      <c r="X285" s="407"/>
      <c r="Y285" s="407"/>
      <c r="Z285" s="407"/>
      <c r="AA285" s="407"/>
      <c r="AB285" s="407"/>
      <c r="AC285" s="407"/>
      <c r="AD285" s="407"/>
      <c r="AE285" s="407"/>
      <c r="AF285" s="407"/>
      <c r="AG285" s="407"/>
      <c r="AH285" s="407"/>
      <c r="AI285" s="407"/>
      <c r="AJ285" s="407"/>
      <c r="AK285" s="407"/>
      <c r="AL285" s="407"/>
      <c r="AM285" s="407"/>
      <c r="AN285" s="407"/>
      <c r="AO285" s="407"/>
      <c r="AP285" s="407"/>
      <c r="AQ285" s="407"/>
      <c r="AR285" s="407"/>
      <c r="AS285" s="407"/>
      <c r="AT285" s="407"/>
      <c r="AU285" s="407"/>
      <c r="AV285" s="407"/>
      <c r="AW285" s="407"/>
      <c r="AX285" s="407"/>
      <c r="AY285" s="407"/>
      <c r="AZ285" s="407"/>
      <c r="BA285" s="407"/>
      <c r="BB285" s="407"/>
      <c r="BC285" s="407"/>
      <c r="BD285" s="407"/>
      <c r="BE285" s="407"/>
      <c r="BF285" s="407"/>
      <c r="BG285" s="407"/>
      <c r="BH285" s="407"/>
      <c r="BI285" s="407"/>
      <c r="BJ285" s="407"/>
      <c r="BK285" s="407"/>
      <c r="BL285" s="407"/>
      <c r="BM285" s="407"/>
      <c r="BN285" s="407"/>
      <c r="BO285" s="407"/>
      <c r="BP285" s="407"/>
      <c r="BQ285" s="407"/>
      <c r="BR285" s="407"/>
      <c r="BS285" s="407"/>
      <c r="BT285" s="408"/>
      <c r="BU285" s="408"/>
      <c r="BV285" s="408"/>
      <c r="BW285" s="408"/>
      <c r="BX285" s="408"/>
      <c r="BY285" s="408"/>
      <c r="BZ285" s="408"/>
      <c r="CA285" s="408"/>
      <c r="CB285" s="408"/>
      <c r="CC285" s="408"/>
      <c r="CD285" s="408"/>
      <c r="CE285" s="408"/>
      <c r="CF285" s="408"/>
      <c r="CG285" s="408"/>
      <c r="CH285" s="408"/>
      <c r="CI285" s="408"/>
      <c r="CJ285" s="409"/>
      <c r="CK285" s="409"/>
      <c r="CL285" s="409"/>
      <c r="CM285" s="409"/>
      <c r="CN285" s="409"/>
      <c r="CO285" s="409"/>
      <c r="CP285" s="409"/>
      <c r="CQ285" s="409"/>
      <c r="CR285" s="409"/>
      <c r="CS285" s="409"/>
      <c r="CT285" s="409"/>
      <c r="CU285" s="409"/>
      <c r="CV285" s="409"/>
      <c r="CW285" s="409"/>
      <c r="CX285" s="409"/>
      <c r="CY285" s="409"/>
      <c r="CZ285" s="409"/>
      <c r="DA285" s="409"/>
    </row>
    <row r="286" spans="1:105" s="124" customFormat="1" ht="14.25">
      <c r="A286" s="406"/>
      <c r="B286" s="406"/>
      <c r="C286" s="406"/>
      <c r="D286" s="406"/>
      <c r="E286" s="406"/>
      <c r="F286" s="406"/>
      <c r="G286" s="406"/>
      <c r="H286" s="419" t="s">
        <v>192</v>
      </c>
      <c r="I286" s="420"/>
      <c r="J286" s="420"/>
      <c r="K286" s="420"/>
      <c r="L286" s="420"/>
      <c r="M286" s="420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  <c r="Z286" s="420"/>
      <c r="AA286" s="420"/>
      <c r="AB286" s="420"/>
      <c r="AC286" s="420"/>
      <c r="AD286" s="420"/>
      <c r="AE286" s="420"/>
      <c r="AF286" s="420"/>
      <c r="AG286" s="420"/>
      <c r="AH286" s="420"/>
      <c r="AI286" s="420"/>
      <c r="AJ286" s="420"/>
      <c r="AK286" s="420"/>
      <c r="AL286" s="420"/>
      <c r="AM286" s="420"/>
      <c r="AN286" s="420"/>
      <c r="AO286" s="420"/>
      <c r="AP286" s="420"/>
      <c r="AQ286" s="420"/>
      <c r="AR286" s="420"/>
      <c r="AS286" s="420"/>
      <c r="AT286" s="420"/>
      <c r="AU286" s="420"/>
      <c r="AV286" s="420"/>
      <c r="AW286" s="420"/>
      <c r="AX286" s="420"/>
      <c r="AY286" s="420"/>
      <c r="AZ286" s="420"/>
      <c r="BA286" s="420"/>
      <c r="BB286" s="420"/>
      <c r="BC286" s="421"/>
      <c r="BD286" s="407"/>
      <c r="BE286" s="407"/>
      <c r="BF286" s="407"/>
      <c r="BG286" s="407"/>
      <c r="BH286" s="407"/>
      <c r="BI286" s="407"/>
      <c r="BJ286" s="407"/>
      <c r="BK286" s="407"/>
      <c r="BL286" s="407"/>
      <c r="BM286" s="407"/>
      <c r="BN286" s="407"/>
      <c r="BO286" s="407"/>
      <c r="BP286" s="407"/>
      <c r="BQ286" s="407"/>
      <c r="BR286" s="407"/>
      <c r="BS286" s="407"/>
      <c r="BT286" s="411" t="s">
        <v>175</v>
      </c>
      <c r="BU286" s="411"/>
      <c r="BV286" s="411"/>
      <c r="BW286" s="411"/>
      <c r="BX286" s="411"/>
      <c r="BY286" s="411"/>
      <c r="BZ286" s="411"/>
      <c r="CA286" s="411"/>
      <c r="CB286" s="411"/>
      <c r="CC286" s="411"/>
      <c r="CD286" s="411"/>
      <c r="CE286" s="411"/>
      <c r="CF286" s="411"/>
      <c r="CG286" s="411"/>
      <c r="CH286" s="411"/>
      <c r="CI286" s="411"/>
      <c r="CJ286" s="412">
        <f>SUM(CJ284:CJ285)</f>
        <v>0</v>
      </c>
      <c r="CK286" s="412"/>
      <c r="CL286" s="412"/>
      <c r="CM286" s="412"/>
      <c r="CN286" s="412"/>
      <c r="CO286" s="412"/>
      <c r="CP286" s="412"/>
      <c r="CQ286" s="412"/>
      <c r="CR286" s="412"/>
      <c r="CS286" s="412"/>
      <c r="CT286" s="412"/>
      <c r="CU286" s="412"/>
      <c r="CV286" s="412"/>
      <c r="CW286" s="412"/>
      <c r="CX286" s="412"/>
      <c r="CY286" s="412"/>
      <c r="CZ286" s="412"/>
      <c r="DA286" s="412"/>
    </row>
    <row r="287" spans="1:105" s="124" customFormat="1" ht="14.25">
      <c r="A287" s="140"/>
      <c r="B287" s="140"/>
      <c r="C287" s="140"/>
      <c r="D287" s="140"/>
      <c r="E287" s="140"/>
      <c r="F287" s="140"/>
      <c r="G287" s="140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</row>
    <row r="288" spans="1:105" s="124" customFormat="1" ht="30" customHeight="1">
      <c r="A288" s="413" t="s">
        <v>363</v>
      </c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  <c r="L288" s="413"/>
      <c r="M288" s="413"/>
      <c r="N288" s="413"/>
      <c r="O288" s="413"/>
      <c r="P288" s="413"/>
      <c r="Q288" s="413"/>
      <c r="R288" s="413"/>
      <c r="S288" s="413"/>
      <c r="T288" s="413"/>
      <c r="U288" s="413"/>
      <c r="V288" s="413"/>
      <c r="W288" s="413"/>
      <c r="X288" s="413"/>
      <c r="Y288" s="413"/>
      <c r="Z288" s="413"/>
      <c r="AA288" s="413"/>
      <c r="AB288" s="413"/>
      <c r="AC288" s="413"/>
      <c r="AD288" s="413"/>
      <c r="AE288" s="413"/>
      <c r="AF288" s="413"/>
      <c r="AG288" s="413"/>
      <c r="AH288" s="413"/>
      <c r="AI288" s="413"/>
      <c r="AJ288" s="413"/>
      <c r="AK288" s="413"/>
      <c r="AL288" s="413"/>
      <c r="AM288" s="413"/>
      <c r="AN288" s="413"/>
      <c r="AO288" s="413"/>
      <c r="AP288" s="413"/>
      <c r="AQ288" s="413"/>
      <c r="AR288" s="413"/>
      <c r="AS288" s="413"/>
      <c r="AT288" s="413"/>
      <c r="AU288" s="413"/>
      <c r="AV288" s="413"/>
      <c r="AW288" s="413"/>
      <c r="AX288" s="413"/>
      <c r="AY288" s="413"/>
      <c r="AZ288" s="413"/>
      <c r="BA288" s="413"/>
      <c r="BB288" s="413"/>
      <c r="BC288" s="413"/>
      <c r="BD288" s="413"/>
      <c r="BE288" s="413"/>
      <c r="BF288" s="413"/>
      <c r="BG288" s="413"/>
      <c r="BH288" s="413"/>
      <c r="BI288" s="413"/>
      <c r="BJ288" s="413"/>
      <c r="BK288" s="413"/>
      <c r="BL288" s="413"/>
      <c r="BM288" s="413"/>
      <c r="BN288" s="413"/>
      <c r="BO288" s="413"/>
      <c r="BP288" s="413"/>
      <c r="BQ288" s="413"/>
      <c r="BR288" s="413"/>
      <c r="BS288" s="413"/>
      <c r="BT288" s="413"/>
      <c r="BU288" s="413"/>
      <c r="BV288" s="413"/>
      <c r="BW288" s="413"/>
      <c r="BX288" s="413"/>
      <c r="BY288" s="413"/>
      <c r="BZ288" s="413"/>
      <c r="CA288" s="413"/>
      <c r="CB288" s="413"/>
      <c r="CC288" s="413"/>
      <c r="CD288" s="413"/>
      <c r="CE288" s="413"/>
      <c r="CF288" s="413"/>
      <c r="CG288" s="413"/>
      <c r="CH288" s="413"/>
      <c r="CI288" s="413"/>
      <c r="CJ288" s="413"/>
      <c r="CK288" s="413"/>
      <c r="CL288" s="413"/>
      <c r="CM288" s="413"/>
      <c r="CN288" s="413"/>
      <c r="CO288" s="413"/>
      <c r="CP288" s="413"/>
      <c r="CQ288" s="413"/>
      <c r="CR288" s="413"/>
      <c r="CS288" s="413"/>
      <c r="CT288" s="413"/>
      <c r="CU288" s="413"/>
      <c r="CV288" s="413"/>
      <c r="CW288" s="413"/>
      <c r="CX288" s="413"/>
      <c r="CY288" s="413"/>
      <c r="CZ288" s="413"/>
      <c r="DA288" s="413"/>
    </row>
    <row r="289" spans="1:105" s="124" customFormat="1" ht="14.25">
      <c r="A289" s="140"/>
      <c r="B289" s="140"/>
      <c r="C289" s="140"/>
      <c r="D289" s="140"/>
      <c r="E289" s="140"/>
      <c r="F289" s="140"/>
      <c r="G289" s="140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</row>
    <row r="290" spans="1:105" s="124" customFormat="1" ht="14.25">
      <c r="A290" s="406" t="s">
        <v>42</v>
      </c>
      <c r="B290" s="406"/>
      <c r="C290" s="406"/>
      <c r="D290" s="406"/>
      <c r="E290" s="406"/>
      <c r="F290" s="406"/>
      <c r="G290" s="406"/>
      <c r="H290" s="407"/>
      <c r="I290" s="407"/>
      <c r="J290" s="407"/>
      <c r="K290" s="407"/>
      <c r="L290" s="407"/>
      <c r="M290" s="407"/>
      <c r="N290" s="407"/>
      <c r="O290" s="407"/>
      <c r="P290" s="407"/>
      <c r="Q290" s="407"/>
      <c r="R290" s="407"/>
      <c r="S290" s="407"/>
      <c r="T290" s="407"/>
      <c r="U290" s="407"/>
      <c r="V290" s="407"/>
      <c r="W290" s="407"/>
      <c r="X290" s="407"/>
      <c r="Y290" s="407"/>
      <c r="Z290" s="407"/>
      <c r="AA290" s="407"/>
      <c r="AB290" s="407"/>
      <c r="AC290" s="407"/>
      <c r="AD290" s="407"/>
      <c r="AE290" s="407"/>
      <c r="AF290" s="407"/>
      <c r="AG290" s="407"/>
      <c r="AH290" s="407"/>
      <c r="AI290" s="407"/>
      <c r="AJ290" s="407"/>
      <c r="AK290" s="407"/>
      <c r="AL290" s="407"/>
      <c r="AM290" s="407"/>
      <c r="AN290" s="407"/>
      <c r="AO290" s="407"/>
      <c r="AP290" s="407"/>
      <c r="AQ290" s="407"/>
      <c r="AR290" s="407"/>
      <c r="AS290" s="407"/>
      <c r="AT290" s="407"/>
      <c r="AU290" s="407"/>
      <c r="AV290" s="407"/>
      <c r="AW290" s="407"/>
      <c r="AX290" s="407"/>
      <c r="AY290" s="407"/>
      <c r="AZ290" s="407"/>
      <c r="BA290" s="407"/>
      <c r="BB290" s="407"/>
      <c r="BC290" s="407"/>
      <c r="BD290" s="407"/>
      <c r="BE290" s="407"/>
      <c r="BF290" s="407"/>
      <c r="BG290" s="407"/>
      <c r="BH290" s="407"/>
      <c r="BI290" s="407"/>
      <c r="BJ290" s="407"/>
      <c r="BK290" s="407"/>
      <c r="BL290" s="407"/>
      <c r="BM290" s="407"/>
      <c r="BN290" s="407"/>
      <c r="BO290" s="407"/>
      <c r="BP290" s="407"/>
      <c r="BQ290" s="407"/>
      <c r="BR290" s="407"/>
      <c r="BS290" s="407"/>
      <c r="BT290" s="408"/>
      <c r="BU290" s="408"/>
      <c r="BV290" s="408"/>
      <c r="BW290" s="408"/>
      <c r="BX290" s="408"/>
      <c r="BY290" s="408"/>
      <c r="BZ290" s="408"/>
      <c r="CA290" s="408"/>
      <c r="CB290" s="408"/>
      <c r="CC290" s="408"/>
      <c r="CD290" s="408"/>
      <c r="CE290" s="408"/>
      <c r="CF290" s="408"/>
      <c r="CG290" s="408"/>
      <c r="CH290" s="408"/>
      <c r="CI290" s="408"/>
      <c r="CJ290" s="409"/>
      <c r="CK290" s="409"/>
      <c r="CL290" s="409"/>
      <c r="CM290" s="409"/>
      <c r="CN290" s="409"/>
      <c r="CO290" s="409"/>
      <c r="CP290" s="409"/>
      <c r="CQ290" s="409"/>
      <c r="CR290" s="409"/>
      <c r="CS290" s="409"/>
      <c r="CT290" s="409"/>
      <c r="CU290" s="409"/>
      <c r="CV290" s="409"/>
      <c r="CW290" s="409"/>
      <c r="CX290" s="409"/>
      <c r="CY290" s="409"/>
      <c r="CZ290" s="409"/>
      <c r="DA290" s="409"/>
    </row>
    <row r="291" spans="1:105" s="124" customFormat="1" ht="14.25">
      <c r="A291" s="406" t="s">
        <v>348</v>
      </c>
      <c r="B291" s="406"/>
      <c r="C291" s="406"/>
      <c r="D291" s="406"/>
      <c r="E291" s="406"/>
      <c r="F291" s="406"/>
      <c r="G291" s="406"/>
      <c r="H291" s="407"/>
      <c r="I291" s="407"/>
      <c r="J291" s="407"/>
      <c r="K291" s="407"/>
      <c r="L291" s="407"/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7"/>
      <c r="AL291" s="407"/>
      <c r="AM291" s="407"/>
      <c r="AN291" s="407"/>
      <c r="AO291" s="407"/>
      <c r="AP291" s="407"/>
      <c r="AQ291" s="407"/>
      <c r="AR291" s="407"/>
      <c r="AS291" s="407"/>
      <c r="AT291" s="407"/>
      <c r="AU291" s="407"/>
      <c r="AV291" s="407"/>
      <c r="AW291" s="407"/>
      <c r="AX291" s="407"/>
      <c r="AY291" s="407"/>
      <c r="AZ291" s="407"/>
      <c r="BA291" s="407"/>
      <c r="BB291" s="407"/>
      <c r="BC291" s="407"/>
      <c r="BD291" s="407"/>
      <c r="BE291" s="407"/>
      <c r="BF291" s="407"/>
      <c r="BG291" s="407"/>
      <c r="BH291" s="407"/>
      <c r="BI291" s="407"/>
      <c r="BJ291" s="407"/>
      <c r="BK291" s="407"/>
      <c r="BL291" s="407"/>
      <c r="BM291" s="407"/>
      <c r="BN291" s="407"/>
      <c r="BO291" s="407"/>
      <c r="BP291" s="407"/>
      <c r="BQ291" s="407"/>
      <c r="BR291" s="407"/>
      <c r="BS291" s="407"/>
      <c r="BT291" s="408"/>
      <c r="BU291" s="408"/>
      <c r="BV291" s="408"/>
      <c r="BW291" s="408"/>
      <c r="BX291" s="408"/>
      <c r="BY291" s="408"/>
      <c r="BZ291" s="408"/>
      <c r="CA291" s="408"/>
      <c r="CB291" s="408"/>
      <c r="CC291" s="408"/>
      <c r="CD291" s="408"/>
      <c r="CE291" s="408"/>
      <c r="CF291" s="408"/>
      <c r="CG291" s="408"/>
      <c r="CH291" s="408"/>
      <c r="CI291" s="408"/>
      <c r="CJ291" s="409"/>
      <c r="CK291" s="409"/>
      <c r="CL291" s="409"/>
      <c r="CM291" s="409"/>
      <c r="CN291" s="409"/>
      <c r="CO291" s="409"/>
      <c r="CP291" s="409"/>
      <c r="CQ291" s="409"/>
      <c r="CR291" s="409"/>
      <c r="CS291" s="409"/>
      <c r="CT291" s="409"/>
      <c r="CU291" s="409"/>
      <c r="CV291" s="409"/>
      <c r="CW291" s="409"/>
      <c r="CX291" s="409"/>
      <c r="CY291" s="409"/>
      <c r="CZ291" s="409"/>
      <c r="DA291" s="409"/>
    </row>
    <row r="292" spans="1:105" s="124" customFormat="1" ht="14.25">
      <c r="A292" s="406"/>
      <c r="B292" s="406"/>
      <c r="C292" s="406"/>
      <c r="D292" s="406"/>
      <c r="E292" s="406"/>
      <c r="F292" s="406"/>
      <c r="G292" s="406"/>
      <c r="H292" s="410" t="s">
        <v>192</v>
      </c>
      <c r="I292" s="410"/>
      <c r="J292" s="410"/>
      <c r="K292" s="410"/>
      <c r="L292" s="410"/>
      <c r="M292" s="410"/>
      <c r="N292" s="410"/>
      <c r="O292" s="410"/>
      <c r="P292" s="410"/>
      <c r="Q292" s="410"/>
      <c r="R292" s="410"/>
      <c r="S292" s="410"/>
      <c r="T292" s="410"/>
      <c r="U292" s="410"/>
      <c r="V292" s="410"/>
      <c r="W292" s="410"/>
      <c r="X292" s="410"/>
      <c r="Y292" s="410"/>
      <c r="Z292" s="410"/>
      <c r="AA292" s="410"/>
      <c r="AB292" s="410"/>
      <c r="AC292" s="410"/>
      <c r="AD292" s="410"/>
      <c r="AE292" s="410"/>
      <c r="AF292" s="410"/>
      <c r="AG292" s="410"/>
      <c r="AH292" s="410"/>
      <c r="AI292" s="410"/>
      <c r="AJ292" s="410"/>
      <c r="AK292" s="410"/>
      <c r="AL292" s="410"/>
      <c r="AM292" s="410"/>
      <c r="AN292" s="410"/>
      <c r="AO292" s="410"/>
      <c r="AP292" s="410"/>
      <c r="AQ292" s="410"/>
      <c r="AR292" s="410"/>
      <c r="AS292" s="410"/>
      <c r="AT292" s="410"/>
      <c r="AU292" s="410"/>
      <c r="AV292" s="410"/>
      <c r="AW292" s="410"/>
      <c r="AX292" s="410"/>
      <c r="AY292" s="410"/>
      <c r="AZ292" s="410"/>
      <c r="BA292" s="410"/>
      <c r="BB292" s="410"/>
      <c r="BC292" s="410"/>
      <c r="BD292" s="417"/>
      <c r="BE292" s="417"/>
      <c r="BF292" s="417"/>
      <c r="BG292" s="417"/>
      <c r="BH292" s="417"/>
      <c r="BI292" s="417"/>
      <c r="BJ292" s="417"/>
      <c r="BK292" s="417"/>
      <c r="BL292" s="417"/>
      <c r="BM292" s="417"/>
      <c r="BN292" s="417"/>
      <c r="BO292" s="417"/>
      <c r="BP292" s="417"/>
      <c r="BQ292" s="417"/>
      <c r="BR292" s="417"/>
      <c r="BS292" s="418"/>
      <c r="BT292" s="411" t="s">
        <v>175</v>
      </c>
      <c r="BU292" s="411"/>
      <c r="BV292" s="411"/>
      <c r="BW292" s="411"/>
      <c r="BX292" s="411"/>
      <c r="BY292" s="411"/>
      <c r="BZ292" s="411"/>
      <c r="CA292" s="411"/>
      <c r="CB292" s="411"/>
      <c r="CC292" s="411"/>
      <c r="CD292" s="411"/>
      <c r="CE292" s="411"/>
      <c r="CF292" s="411"/>
      <c r="CG292" s="411"/>
      <c r="CH292" s="411"/>
      <c r="CI292" s="411"/>
      <c r="CJ292" s="412">
        <f>SUM(CJ290:CJ291)</f>
        <v>0</v>
      </c>
      <c r="CK292" s="412"/>
      <c r="CL292" s="412"/>
      <c r="CM292" s="412"/>
      <c r="CN292" s="412"/>
      <c r="CO292" s="412"/>
      <c r="CP292" s="412"/>
      <c r="CQ292" s="412"/>
      <c r="CR292" s="412"/>
      <c r="CS292" s="412"/>
      <c r="CT292" s="412"/>
      <c r="CU292" s="412"/>
      <c r="CV292" s="412"/>
      <c r="CW292" s="412"/>
      <c r="CX292" s="412"/>
      <c r="CY292" s="412"/>
      <c r="CZ292" s="412"/>
      <c r="DA292" s="412"/>
    </row>
    <row r="293" spans="1:105" s="124" customFormat="1" ht="14.25">
      <c r="A293" s="140"/>
      <c r="B293" s="140"/>
      <c r="C293" s="140"/>
      <c r="D293" s="140"/>
      <c r="E293" s="140"/>
      <c r="F293" s="140"/>
      <c r="G293" s="140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</row>
    <row r="294" spans="1:105" s="124" customFormat="1" ht="30.75" customHeight="1">
      <c r="A294" s="413" t="s">
        <v>364</v>
      </c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  <c r="L294" s="413"/>
      <c r="M294" s="413"/>
      <c r="N294" s="413"/>
      <c r="O294" s="413"/>
      <c r="P294" s="413"/>
      <c r="Q294" s="413"/>
      <c r="R294" s="413"/>
      <c r="S294" s="413"/>
      <c r="T294" s="413"/>
      <c r="U294" s="413"/>
      <c r="V294" s="413"/>
      <c r="W294" s="413"/>
      <c r="X294" s="413"/>
      <c r="Y294" s="413"/>
      <c r="Z294" s="413"/>
      <c r="AA294" s="413"/>
      <c r="AB294" s="413"/>
      <c r="AC294" s="413"/>
      <c r="AD294" s="413"/>
      <c r="AE294" s="413"/>
      <c r="AF294" s="413"/>
      <c r="AG294" s="413"/>
      <c r="AH294" s="413"/>
      <c r="AI294" s="413"/>
      <c r="AJ294" s="413"/>
      <c r="AK294" s="413"/>
      <c r="AL294" s="413"/>
      <c r="AM294" s="413"/>
      <c r="AN294" s="413"/>
      <c r="AO294" s="413"/>
      <c r="AP294" s="413"/>
      <c r="AQ294" s="413"/>
      <c r="AR294" s="413"/>
      <c r="AS294" s="413"/>
      <c r="AT294" s="413"/>
      <c r="AU294" s="413"/>
      <c r="AV294" s="413"/>
      <c r="AW294" s="413"/>
      <c r="AX294" s="413"/>
      <c r="AY294" s="413"/>
      <c r="AZ294" s="413"/>
      <c r="BA294" s="413"/>
      <c r="BB294" s="413"/>
      <c r="BC294" s="413"/>
      <c r="BD294" s="413"/>
      <c r="BE294" s="413"/>
      <c r="BF294" s="413"/>
      <c r="BG294" s="413"/>
      <c r="BH294" s="413"/>
      <c r="BI294" s="413"/>
      <c r="BJ294" s="413"/>
      <c r="BK294" s="413"/>
      <c r="BL294" s="413"/>
      <c r="BM294" s="413"/>
      <c r="BN294" s="413"/>
      <c r="BO294" s="413"/>
      <c r="BP294" s="413"/>
      <c r="BQ294" s="413"/>
      <c r="BR294" s="413"/>
      <c r="BS294" s="413"/>
      <c r="BT294" s="413"/>
      <c r="BU294" s="413"/>
      <c r="BV294" s="413"/>
      <c r="BW294" s="413"/>
      <c r="BX294" s="413"/>
      <c r="BY294" s="413"/>
      <c r="BZ294" s="413"/>
      <c r="CA294" s="413"/>
      <c r="CB294" s="413"/>
      <c r="CC294" s="413"/>
      <c r="CD294" s="413"/>
      <c r="CE294" s="413"/>
      <c r="CF294" s="413"/>
      <c r="CG294" s="413"/>
      <c r="CH294" s="413"/>
      <c r="CI294" s="413"/>
      <c r="CJ294" s="413"/>
      <c r="CK294" s="413"/>
      <c r="CL294" s="413"/>
      <c r="CM294" s="413"/>
      <c r="CN294" s="413"/>
      <c r="CO294" s="413"/>
      <c r="CP294" s="413"/>
      <c r="CQ294" s="413"/>
      <c r="CR294" s="413"/>
      <c r="CS294" s="413"/>
      <c r="CT294" s="413"/>
      <c r="CU294" s="413"/>
      <c r="CV294" s="413"/>
      <c r="CW294" s="413"/>
      <c r="CX294" s="413"/>
      <c r="CY294" s="413"/>
      <c r="CZ294" s="413"/>
      <c r="DA294" s="413"/>
    </row>
    <row r="295" spans="1:105" s="124" customFormat="1" ht="14.25">
      <c r="A295" s="140"/>
      <c r="B295" s="140"/>
      <c r="C295" s="140"/>
      <c r="D295" s="140"/>
      <c r="E295" s="140"/>
      <c r="F295" s="140"/>
      <c r="G295" s="140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  <c r="CU295" s="142"/>
      <c r="CV295" s="142"/>
      <c r="CW295" s="142"/>
      <c r="CX295" s="142"/>
      <c r="CY295" s="142"/>
      <c r="CZ295" s="142"/>
      <c r="DA295" s="142"/>
    </row>
    <row r="296" spans="1:105" s="124" customFormat="1" ht="14.25">
      <c r="A296" s="406" t="s">
        <v>42</v>
      </c>
      <c r="B296" s="406"/>
      <c r="C296" s="406"/>
      <c r="D296" s="406"/>
      <c r="E296" s="406"/>
      <c r="F296" s="406"/>
      <c r="G296" s="406"/>
      <c r="H296" s="414" t="s">
        <v>365</v>
      </c>
      <c r="I296" s="415"/>
      <c r="J296" s="415"/>
      <c r="K296" s="415"/>
      <c r="L296" s="415"/>
      <c r="M296" s="415"/>
      <c r="N296" s="415"/>
      <c r="O296" s="415"/>
      <c r="P296" s="415"/>
      <c r="Q296" s="415"/>
      <c r="R296" s="415"/>
      <c r="S296" s="415"/>
      <c r="T296" s="415"/>
      <c r="U296" s="415"/>
      <c r="V296" s="415"/>
      <c r="W296" s="415"/>
      <c r="X296" s="415"/>
      <c r="Y296" s="415"/>
      <c r="Z296" s="415"/>
      <c r="AA296" s="415"/>
      <c r="AB296" s="415"/>
      <c r="AC296" s="415"/>
      <c r="AD296" s="415"/>
      <c r="AE296" s="415"/>
      <c r="AF296" s="415"/>
      <c r="AG296" s="415"/>
      <c r="AH296" s="415"/>
      <c r="AI296" s="415"/>
      <c r="AJ296" s="415"/>
      <c r="AK296" s="415"/>
      <c r="AL296" s="415"/>
      <c r="AM296" s="415"/>
      <c r="AN296" s="415"/>
      <c r="AO296" s="415"/>
      <c r="AP296" s="415"/>
      <c r="AQ296" s="415"/>
      <c r="AR296" s="415"/>
      <c r="AS296" s="415"/>
      <c r="AT296" s="415"/>
      <c r="AU296" s="415"/>
      <c r="AV296" s="415"/>
      <c r="AW296" s="415"/>
      <c r="AX296" s="415"/>
      <c r="AY296" s="415"/>
      <c r="AZ296" s="415"/>
      <c r="BA296" s="415"/>
      <c r="BB296" s="415"/>
      <c r="BC296" s="416"/>
      <c r="BD296" s="407">
        <v>4</v>
      </c>
      <c r="BE296" s="407"/>
      <c r="BF296" s="407"/>
      <c r="BG296" s="407"/>
      <c r="BH296" s="407"/>
      <c r="BI296" s="407"/>
      <c r="BJ296" s="407"/>
      <c r="BK296" s="407"/>
      <c r="BL296" s="407"/>
      <c r="BM296" s="407"/>
      <c r="BN296" s="407"/>
      <c r="BO296" s="407"/>
      <c r="BP296" s="407"/>
      <c r="BQ296" s="407"/>
      <c r="BR296" s="407"/>
      <c r="BS296" s="407"/>
      <c r="BT296" s="408">
        <v>2400</v>
      </c>
      <c r="BU296" s="408"/>
      <c r="BV296" s="408"/>
      <c r="BW296" s="408"/>
      <c r="BX296" s="408"/>
      <c r="BY296" s="408"/>
      <c r="BZ296" s="408"/>
      <c r="CA296" s="408"/>
      <c r="CB296" s="408"/>
      <c r="CC296" s="408"/>
      <c r="CD296" s="408"/>
      <c r="CE296" s="408"/>
      <c r="CF296" s="408"/>
      <c r="CG296" s="408"/>
      <c r="CH296" s="408"/>
      <c r="CI296" s="408"/>
      <c r="CJ296" s="409">
        <v>9600</v>
      </c>
      <c r="CK296" s="409"/>
      <c r="CL296" s="409"/>
      <c r="CM296" s="409"/>
      <c r="CN296" s="409"/>
      <c r="CO296" s="409"/>
      <c r="CP296" s="409"/>
      <c r="CQ296" s="409"/>
      <c r="CR296" s="409"/>
      <c r="CS296" s="409"/>
      <c r="CT296" s="409"/>
      <c r="CU296" s="409"/>
      <c r="CV296" s="409"/>
      <c r="CW296" s="409"/>
      <c r="CX296" s="409"/>
      <c r="CY296" s="409"/>
      <c r="CZ296" s="409"/>
      <c r="DA296" s="409"/>
    </row>
    <row r="297" spans="1:105" s="124" customFormat="1" ht="14.25">
      <c r="A297" s="406" t="s">
        <v>348</v>
      </c>
      <c r="B297" s="406"/>
      <c r="C297" s="406"/>
      <c r="D297" s="406"/>
      <c r="E297" s="406"/>
      <c r="F297" s="406"/>
      <c r="G297" s="406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  <c r="V297" s="407"/>
      <c r="W297" s="407"/>
      <c r="X297" s="407"/>
      <c r="Y297" s="407"/>
      <c r="Z297" s="407"/>
      <c r="AA297" s="407"/>
      <c r="AB297" s="407"/>
      <c r="AC297" s="407"/>
      <c r="AD297" s="407"/>
      <c r="AE297" s="407"/>
      <c r="AF297" s="407"/>
      <c r="AG297" s="407"/>
      <c r="AH297" s="407"/>
      <c r="AI297" s="407"/>
      <c r="AJ297" s="407"/>
      <c r="AK297" s="407"/>
      <c r="AL297" s="407"/>
      <c r="AM297" s="407"/>
      <c r="AN297" s="407"/>
      <c r="AO297" s="407"/>
      <c r="AP297" s="407"/>
      <c r="AQ297" s="407"/>
      <c r="AR297" s="407"/>
      <c r="AS297" s="407"/>
      <c r="AT297" s="407"/>
      <c r="AU297" s="407"/>
      <c r="AV297" s="407"/>
      <c r="AW297" s="407"/>
      <c r="AX297" s="407"/>
      <c r="AY297" s="407"/>
      <c r="AZ297" s="407"/>
      <c r="BA297" s="407"/>
      <c r="BB297" s="407"/>
      <c r="BC297" s="407"/>
      <c r="BD297" s="407"/>
      <c r="BE297" s="407"/>
      <c r="BF297" s="407"/>
      <c r="BG297" s="407"/>
      <c r="BH297" s="407"/>
      <c r="BI297" s="407"/>
      <c r="BJ297" s="407"/>
      <c r="BK297" s="407"/>
      <c r="BL297" s="407"/>
      <c r="BM297" s="407"/>
      <c r="BN297" s="407"/>
      <c r="BO297" s="407"/>
      <c r="BP297" s="407"/>
      <c r="BQ297" s="407"/>
      <c r="BR297" s="407"/>
      <c r="BS297" s="407"/>
      <c r="BT297" s="408"/>
      <c r="BU297" s="408"/>
      <c r="BV297" s="408"/>
      <c r="BW297" s="408"/>
      <c r="BX297" s="408"/>
      <c r="BY297" s="408"/>
      <c r="BZ297" s="408"/>
      <c r="CA297" s="408"/>
      <c r="CB297" s="408"/>
      <c r="CC297" s="408"/>
      <c r="CD297" s="408"/>
      <c r="CE297" s="408"/>
      <c r="CF297" s="408"/>
      <c r="CG297" s="408"/>
      <c r="CH297" s="408"/>
      <c r="CI297" s="408"/>
      <c r="CJ297" s="409"/>
      <c r="CK297" s="409"/>
      <c r="CL297" s="409"/>
      <c r="CM297" s="409"/>
      <c r="CN297" s="409"/>
      <c r="CO297" s="409"/>
      <c r="CP297" s="409"/>
      <c r="CQ297" s="409"/>
      <c r="CR297" s="409"/>
      <c r="CS297" s="409"/>
      <c r="CT297" s="409"/>
      <c r="CU297" s="409"/>
      <c r="CV297" s="409"/>
      <c r="CW297" s="409"/>
      <c r="CX297" s="409"/>
      <c r="CY297" s="409"/>
      <c r="CZ297" s="409"/>
      <c r="DA297" s="409"/>
    </row>
    <row r="298" spans="1:105" s="124" customFormat="1" ht="14.25">
      <c r="A298" s="406"/>
      <c r="B298" s="406"/>
      <c r="C298" s="406"/>
      <c r="D298" s="406"/>
      <c r="E298" s="406"/>
      <c r="F298" s="406"/>
      <c r="G298" s="406"/>
      <c r="H298" s="410" t="s">
        <v>192</v>
      </c>
      <c r="I298" s="410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  <c r="T298" s="410"/>
      <c r="U298" s="410"/>
      <c r="V298" s="410"/>
      <c r="W298" s="410"/>
      <c r="X298" s="410"/>
      <c r="Y298" s="410"/>
      <c r="Z298" s="410"/>
      <c r="AA298" s="410"/>
      <c r="AB298" s="410"/>
      <c r="AC298" s="410"/>
      <c r="AD298" s="410"/>
      <c r="AE298" s="410"/>
      <c r="AF298" s="410"/>
      <c r="AG298" s="410"/>
      <c r="AH298" s="410"/>
      <c r="AI298" s="410"/>
      <c r="AJ298" s="410"/>
      <c r="AK298" s="410"/>
      <c r="AL298" s="410"/>
      <c r="AM298" s="410"/>
      <c r="AN298" s="410"/>
      <c r="AO298" s="410"/>
      <c r="AP298" s="410"/>
      <c r="AQ298" s="410"/>
      <c r="AR298" s="410"/>
      <c r="AS298" s="410"/>
      <c r="AT298" s="410"/>
      <c r="AU298" s="410"/>
      <c r="AV298" s="410"/>
      <c r="AW298" s="410"/>
      <c r="AX298" s="410"/>
      <c r="AY298" s="410"/>
      <c r="AZ298" s="410"/>
      <c r="BA298" s="410"/>
      <c r="BB298" s="410"/>
      <c r="BC298" s="410"/>
      <c r="BD298" s="406"/>
      <c r="BE298" s="406"/>
      <c r="BF298" s="406"/>
      <c r="BG298" s="406"/>
      <c r="BH298" s="406"/>
      <c r="BI298" s="406"/>
      <c r="BJ298" s="406"/>
      <c r="BK298" s="406"/>
      <c r="BL298" s="406"/>
      <c r="BM298" s="406"/>
      <c r="BN298" s="406"/>
      <c r="BO298" s="406"/>
      <c r="BP298" s="406"/>
      <c r="BQ298" s="406"/>
      <c r="BR298" s="406"/>
      <c r="BS298" s="406"/>
      <c r="BT298" s="411" t="s">
        <v>175</v>
      </c>
      <c r="BU298" s="411"/>
      <c r="BV298" s="411"/>
      <c r="BW298" s="411"/>
      <c r="BX298" s="411"/>
      <c r="BY298" s="411"/>
      <c r="BZ298" s="411"/>
      <c r="CA298" s="411"/>
      <c r="CB298" s="411"/>
      <c r="CC298" s="411"/>
      <c r="CD298" s="411"/>
      <c r="CE298" s="411"/>
      <c r="CF298" s="411"/>
      <c r="CG298" s="411"/>
      <c r="CH298" s="411"/>
      <c r="CI298" s="411"/>
      <c r="CJ298" s="412">
        <f>SUM(CJ296:CJ297)</f>
        <v>9600</v>
      </c>
      <c r="CK298" s="412"/>
      <c r="CL298" s="412"/>
      <c r="CM298" s="412"/>
      <c r="CN298" s="412"/>
      <c r="CO298" s="412"/>
      <c r="CP298" s="412"/>
      <c r="CQ298" s="412"/>
      <c r="CR298" s="412"/>
      <c r="CS298" s="412"/>
      <c r="CT298" s="412"/>
      <c r="CU298" s="412"/>
      <c r="CV298" s="412"/>
      <c r="CW298" s="412"/>
      <c r="CX298" s="412"/>
      <c r="CY298" s="412"/>
      <c r="CZ298" s="412"/>
      <c r="DA298" s="412"/>
    </row>
    <row r="299" spans="1:105" s="124" customFormat="1" ht="14.25">
      <c r="A299" s="140"/>
      <c r="B299" s="140"/>
      <c r="C299" s="140"/>
      <c r="D299" s="140"/>
      <c r="E299" s="140"/>
      <c r="F299" s="140"/>
      <c r="G299" s="140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  <c r="CU299" s="142"/>
      <c r="CV299" s="142"/>
      <c r="CW299" s="142"/>
      <c r="CX299" s="142"/>
      <c r="CY299" s="142"/>
      <c r="CZ299" s="142"/>
      <c r="DA299" s="142"/>
    </row>
    <row r="300" spans="1:105" s="124" customFormat="1" ht="28.5" customHeight="1">
      <c r="A300" s="413" t="s">
        <v>366</v>
      </c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  <c r="L300" s="413"/>
      <c r="M300" s="413"/>
      <c r="N300" s="413"/>
      <c r="O300" s="413"/>
      <c r="P300" s="413"/>
      <c r="Q300" s="413"/>
      <c r="R300" s="413"/>
      <c r="S300" s="413"/>
      <c r="T300" s="413"/>
      <c r="U300" s="413"/>
      <c r="V300" s="413"/>
      <c r="W300" s="413"/>
      <c r="X300" s="413"/>
      <c r="Y300" s="413"/>
      <c r="Z300" s="413"/>
      <c r="AA300" s="413"/>
      <c r="AB300" s="413"/>
      <c r="AC300" s="413"/>
      <c r="AD300" s="413"/>
      <c r="AE300" s="413"/>
      <c r="AF300" s="413"/>
      <c r="AG300" s="413"/>
      <c r="AH300" s="413"/>
      <c r="AI300" s="413"/>
      <c r="AJ300" s="413"/>
      <c r="AK300" s="413"/>
      <c r="AL300" s="413"/>
      <c r="AM300" s="413"/>
      <c r="AN300" s="413"/>
      <c r="AO300" s="413"/>
      <c r="AP300" s="413"/>
      <c r="AQ300" s="413"/>
      <c r="AR300" s="413"/>
      <c r="AS300" s="413"/>
      <c r="AT300" s="413"/>
      <c r="AU300" s="413"/>
      <c r="AV300" s="413"/>
      <c r="AW300" s="413"/>
      <c r="AX300" s="413"/>
      <c r="AY300" s="413"/>
      <c r="AZ300" s="413"/>
      <c r="BA300" s="413"/>
      <c r="BB300" s="413"/>
      <c r="BC300" s="413"/>
      <c r="BD300" s="413"/>
      <c r="BE300" s="413"/>
      <c r="BF300" s="413"/>
      <c r="BG300" s="413"/>
      <c r="BH300" s="413"/>
      <c r="BI300" s="413"/>
      <c r="BJ300" s="413"/>
      <c r="BK300" s="413"/>
      <c r="BL300" s="413"/>
      <c r="BM300" s="413"/>
      <c r="BN300" s="413"/>
      <c r="BO300" s="413"/>
      <c r="BP300" s="413"/>
      <c r="BQ300" s="413"/>
      <c r="BR300" s="413"/>
      <c r="BS300" s="413"/>
      <c r="BT300" s="413"/>
      <c r="BU300" s="413"/>
      <c r="BV300" s="413"/>
      <c r="BW300" s="413"/>
      <c r="BX300" s="413"/>
      <c r="BY300" s="413"/>
      <c r="BZ300" s="413"/>
      <c r="CA300" s="413"/>
      <c r="CB300" s="413"/>
      <c r="CC300" s="413"/>
      <c r="CD300" s="413"/>
      <c r="CE300" s="413"/>
      <c r="CF300" s="413"/>
      <c r="CG300" s="413"/>
      <c r="CH300" s="413"/>
      <c r="CI300" s="413"/>
      <c r="CJ300" s="413"/>
      <c r="CK300" s="413"/>
      <c r="CL300" s="413"/>
      <c r="CM300" s="413"/>
      <c r="CN300" s="413"/>
      <c r="CO300" s="413"/>
      <c r="CP300" s="413"/>
      <c r="CQ300" s="413"/>
      <c r="CR300" s="413"/>
      <c r="CS300" s="413"/>
      <c r="CT300" s="413"/>
      <c r="CU300" s="413"/>
      <c r="CV300" s="413"/>
      <c r="CW300" s="413"/>
      <c r="CX300" s="413"/>
      <c r="CY300" s="413"/>
      <c r="CZ300" s="413"/>
      <c r="DA300" s="413"/>
    </row>
    <row r="301" spans="1:105" s="124" customFormat="1" ht="14.25">
      <c r="A301" s="140"/>
      <c r="B301" s="140"/>
      <c r="C301" s="140"/>
      <c r="D301" s="140"/>
      <c r="E301" s="140"/>
      <c r="F301" s="140"/>
      <c r="G301" s="140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2"/>
      <c r="CY301" s="142"/>
      <c r="CZ301" s="142"/>
      <c r="DA301" s="142"/>
    </row>
    <row r="302" spans="1:105" s="124" customFormat="1" ht="14.25">
      <c r="A302" s="406" t="s">
        <v>42</v>
      </c>
      <c r="B302" s="406"/>
      <c r="C302" s="406"/>
      <c r="D302" s="406"/>
      <c r="E302" s="406"/>
      <c r="F302" s="406"/>
      <c r="G302" s="406"/>
      <c r="H302" s="407"/>
      <c r="I302" s="407"/>
      <c r="J302" s="407"/>
      <c r="K302" s="407"/>
      <c r="L302" s="407"/>
      <c r="M302" s="407"/>
      <c r="N302" s="407"/>
      <c r="O302" s="407"/>
      <c r="P302" s="407"/>
      <c r="Q302" s="407"/>
      <c r="R302" s="407"/>
      <c r="S302" s="407"/>
      <c r="T302" s="407"/>
      <c r="U302" s="407"/>
      <c r="V302" s="407"/>
      <c r="W302" s="407"/>
      <c r="X302" s="407"/>
      <c r="Y302" s="407"/>
      <c r="Z302" s="407"/>
      <c r="AA302" s="407"/>
      <c r="AB302" s="407"/>
      <c r="AC302" s="407"/>
      <c r="AD302" s="407"/>
      <c r="AE302" s="407"/>
      <c r="AF302" s="407"/>
      <c r="AG302" s="407"/>
      <c r="AH302" s="407"/>
      <c r="AI302" s="407"/>
      <c r="AJ302" s="407"/>
      <c r="AK302" s="407"/>
      <c r="AL302" s="407"/>
      <c r="AM302" s="407"/>
      <c r="AN302" s="407"/>
      <c r="AO302" s="407"/>
      <c r="AP302" s="407"/>
      <c r="AQ302" s="407"/>
      <c r="AR302" s="407"/>
      <c r="AS302" s="407"/>
      <c r="AT302" s="407"/>
      <c r="AU302" s="407"/>
      <c r="AV302" s="407"/>
      <c r="AW302" s="407"/>
      <c r="AX302" s="407"/>
      <c r="AY302" s="407"/>
      <c r="AZ302" s="407"/>
      <c r="BA302" s="407"/>
      <c r="BB302" s="407"/>
      <c r="BC302" s="407"/>
      <c r="BD302" s="407"/>
      <c r="BE302" s="407"/>
      <c r="BF302" s="407"/>
      <c r="BG302" s="407"/>
      <c r="BH302" s="407"/>
      <c r="BI302" s="407"/>
      <c r="BJ302" s="407"/>
      <c r="BK302" s="407"/>
      <c r="BL302" s="407"/>
      <c r="BM302" s="407"/>
      <c r="BN302" s="407"/>
      <c r="BO302" s="407"/>
      <c r="BP302" s="407"/>
      <c r="BQ302" s="407"/>
      <c r="BR302" s="407"/>
      <c r="BS302" s="407"/>
      <c r="BT302" s="408"/>
      <c r="BU302" s="408"/>
      <c r="BV302" s="408"/>
      <c r="BW302" s="408"/>
      <c r="BX302" s="408"/>
      <c r="BY302" s="408"/>
      <c r="BZ302" s="408"/>
      <c r="CA302" s="408"/>
      <c r="CB302" s="408"/>
      <c r="CC302" s="408"/>
      <c r="CD302" s="408"/>
      <c r="CE302" s="408"/>
      <c r="CF302" s="408"/>
      <c r="CG302" s="408"/>
      <c r="CH302" s="408"/>
      <c r="CI302" s="408"/>
      <c r="CJ302" s="409"/>
      <c r="CK302" s="409"/>
      <c r="CL302" s="409"/>
      <c r="CM302" s="409"/>
      <c r="CN302" s="409"/>
      <c r="CO302" s="409"/>
      <c r="CP302" s="409"/>
      <c r="CQ302" s="409"/>
      <c r="CR302" s="409"/>
      <c r="CS302" s="409"/>
      <c r="CT302" s="409"/>
      <c r="CU302" s="409"/>
      <c r="CV302" s="409"/>
      <c r="CW302" s="409"/>
      <c r="CX302" s="409"/>
      <c r="CY302" s="409"/>
      <c r="CZ302" s="409"/>
      <c r="DA302" s="409"/>
    </row>
    <row r="303" spans="1:105" s="124" customFormat="1" ht="14.25">
      <c r="A303" s="406" t="s">
        <v>348</v>
      </c>
      <c r="B303" s="406"/>
      <c r="C303" s="406"/>
      <c r="D303" s="406"/>
      <c r="E303" s="406"/>
      <c r="F303" s="406"/>
      <c r="G303" s="406"/>
      <c r="H303" s="407"/>
      <c r="I303" s="407"/>
      <c r="J303" s="407"/>
      <c r="K303" s="407"/>
      <c r="L303" s="407"/>
      <c r="M303" s="407"/>
      <c r="N303" s="407"/>
      <c r="O303" s="407"/>
      <c r="P303" s="407"/>
      <c r="Q303" s="407"/>
      <c r="R303" s="407"/>
      <c r="S303" s="407"/>
      <c r="T303" s="407"/>
      <c r="U303" s="407"/>
      <c r="V303" s="407"/>
      <c r="W303" s="407"/>
      <c r="X303" s="407"/>
      <c r="Y303" s="407"/>
      <c r="Z303" s="407"/>
      <c r="AA303" s="407"/>
      <c r="AB303" s="407"/>
      <c r="AC303" s="407"/>
      <c r="AD303" s="407"/>
      <c r="AE303" s="407"/>
      <c r="AF303" s="407"/>
      <c r="AG303" s="407"/>
      <c r="AH303" s="407"/>
      <c r="AI303" s="407"/>
      <c r="AJ303" s="407"/>
      <c r="AK303" s="407"/>
      <c r="AL303" s="407"/>
      <c r="AM303" s="407"/>
      <c r="AN303" s="407"/>
      <c r="AO303" s="407"/>
      <c r="AP303" s="407"/>
      <c r="AQ303" s="407"/>
      <c r="AR303" s="407"/>
      <c r="AS303" s="407"/>
      <c r="AT303" s="407"/>
      <c r="AU303" s="407"/>
      <c r="AV303" s="407"/>
      <c r="AW303" s="407"/>
      <c r="AX303" s="407"/>
      <c r="AY303" s="407"/>
      <c r="AZ303" s="407"/>
      <c r="BA303" s="407"/>
      <c r="BB303" s="407"/>
      <c r="BC303" s="407"/>
      <c r="BD303" s="407"/>
      <c r="BE303" s="407"/>
      <c r="BF303" s="407"/>
      <c r="BG303" s="407"/>
      <c r="BH303" s="407"/>
      <c r="BI303" s="407"/>
      <c r="BJ303" s="407"/>
      <c r="BK303" s="407"/>
      <c r="BL303" s="407"/>
      <c r="BM303" s="407"/>
      <c r="BN303" s="407"/>
      <c r="BO303" s="407"/>
      <c r="BP303" s="407"/>
      <c r="BQ303" s="407"/>
      <c r="BR303" s="407"/>
      <c r="BS303" s="407"/>
      <c r="BT303" s="408"/>
      <c r="BU303" s="408"/>
      <c r="BV303" s="408"/>
      <c r="BW303" s="408"/>
      <c r="BX303" s="408"/>
      <c r="BY303" s="408"/>
      <c r="BZ303" s="408"/>
      <c r="CA303" s="408"/>
      <c r="CB303" s="408"/>
      <c r="CC303" s="408"/>
      <c r="CD303" s="408"/>
      <c r="CE303" s="408"/>
      <c r="CF303" s="408"/>
      <c r="CG303" s="408"/>
      <c r="CH303" s="408"/>
      <c r="CI303" s="408"/>
      <c r="CJ303" s="409">
        <v>0</v>
      </c>
      <c r="CK303" s="409"/>
      <c r="CL303" s="409"/>
      <c r="CM303" s="409"/>
      <c r="CN303" s="409"/>
      <c r="CO303" s="409"/>
      <c r="CP303" s="409"/>
      <c r="CQ303" s="409"/>
      <c r="CR303" s="409"/>
      <c r="CS303" s="409"/>
      <c r="CT303" s="409"/>
      <c r="CU303" s="409"/>
      <c r="CV303" s="409"/>
      <c r="CW303" s="409"/>
      <c r="CX303" s="409"/>
      <c r="CY303" s="409"/>
      <c r="CZ303" s="409"/>
      <c r="DA303" s="409"/>
    </row>
    <row r="304" spans="1:105" s="124" customFormat="1" ht="14.25">
      <c r="A304" s="406"/>
      <c r="B304" s="406"/>
      <c r="C304" s="406"/>
      <c r="D304" s="406"/>
      <c r="E304" s="406"/>
      <c r="F304" s="406"/>
      <c r="G304" s="406"/>
      <c r="H304" s="410" t="s">
        <v>192</v>
      </c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0"/>
      <c r="W304" s="410"/>
      <c r="X304" s="410"/>
      <c r="Y304" s="410"/>
      <c r="Z304" s="410"/>
      <c r="AA304" s="410"/>
      <c r="AB304" s="410"/>
      <c r="AC304" s="410"/>
      <c r="AD304" s="410"/>
      <c r="AE304" s="410"/>
      <c r="AF304" s="410"/>
      <c r="AG304" s="410"/>
      <c r="AH304" s="410"/>
      <c r="AI304" s="410"/>
      <c r="AJ304" s="410"/>
      <c r="AK304" s="410"/>
      <c r="AL304" s="410"/>
      <c r="AM304" s="410"/>
      <c r="AN304" s="410"/>
      <c r="AO304" s="410"/>
      <c r="AP304" s="410"/>
      <c r="AQ304" s="410"/>
      <c r="AR304" s="410"/>
      <c r="AS304" s="410"/>
      <c r="AT304" s="410"/>
      <c r="AU304" s="410"/>
      <c r="AV304" s="410"/>
      <c r="AW304" s="410"/>
      <c r="AX304" s="410"/>
      <c r="AY304" s="410"/>
      <c r="AZ304" s="410"/>
      <c r="BA304" s="410"/>
      <c r="BB304" s="410"/>
      <c r="BC304" s="410"/>
      <c r="BD304" s="407"/>
      <c r="BE304" s="407"/>
      <c r="BF304" s="407"/>
      <c r="BG304" s="407"/>
      <c r="BH304" s="407"/>
      <c r="BI304" s="407"/>
      <c r="BJ304" s="407"/>
      <c r="BK304" s="407"/>
      <c r="BL304" s="407"/>
      <c r="BM304" s="407"/>
      <c r="BN304" s="407"/>
      <c r="BO304" s="407"/>
      <c r="BP304" s="407"/>
      <c r="BQ304" s="407"/>
      <c r="BR304" s="407"/>
      <c r="BS304" s="407"/>
      <c r="BT304" s="411" t="s">
        <v>175</v>
      </c>
      <c r="BU304" s="411"/>
      <c r="BV304" s="411"/>
      <c r="BW304" s="411"/>
      <c r="BX304" s="411"/>
      <c r="BY304" s="411"/>
      <c r="BZ304" s="411"/>
      <c r="CA304" s="411"/>
      <c r="CB304" s="411"/>
      <c r="CC304" s="411"/>
      <c r="CD304" s="411"/>
      <c r="CE304" s="411"/>
      <c r="CF304" s="411"/>
      <c r="CG304" s="411"/>
      <c r="CH304" s="411"/>
      <c r="CI304" s="411"/>
      <c r="CJ304" s="412">
        <f>CJ303+CJ302</f>
        <v>0</v>
      </c>
      <c r="CK304" s="412"/>
      <c r="CL304" s="412"/>
      <c r="CM304" s="412"/>
      <c r="CN304" s="412"/>
      <c r="CO304" s="412"/>
      <c r="CP304" s="412"/>
      <c r="CQ304" s="412"/>
      <c r="CR304" s="412"/>
      <c r="CS304" s="412"/>
      <c r="CT304" s="412"/>
      <c r="CU304" s="412"/>
      <c r="CV304" s="412"/>
      <c r="CW304" s="412"/>
      <c r="CX304" s="412"/>
      <c r="CY304" s="412"/>
      <c r="CZ304" s="412"/>
      <c r="DA304" s="412"/>
    </row>
    <row r="305" spans="1:105" s="124" customFormat="1" ht="15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3"/>
      <c r="BZ305" s="143"/>
      <c r="CA305" s="143"/>
      <c r="CB305" s="143"/>
      <c r="CC305" s="143"/>
      <c r="CD305" s="143"/>
      <c r="CE305" s="143"/>
      <c r="CF305" s="143"/>
      <c r="CG305" s="143"/>
      <c r="CH305" s="143"/>
      <c r="CI305" s="143"/>
      <c r="CJ305" s="143"/>
      <c r="CK305" s="143"/>
      <c r="CL305" s="143"/>
      <c r="CM305" s="143"/>
      <c r="CN305" s="143"/>
      <c r="CO305" s="143"/>
      <c r="CP305" s="143"/>
      <c r="CQ305" s="143"/>
      <c r="CR305" s="143"/>
      <c r="CS305" s="143"/>
      <c r="CT305" s="143"/>
      <c r="CU305" s="143"/>
      <c r="CV305" s="143"/>
      <c r="CW305" s="143"/>
      <c r="CX305" s="143"/>
      <c r="CY305" s="143"/>
      <c r="CZ305" s="143"/>
      <c r="DA305" s="143"/>
    </row>
    <row r="306" spans="1:105" s="124" customFormat="1" ht="31.5" customHeight="1">
      <c r="A306" s="434" t="s">
        <v>367</v>
      </c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  <c r="R306" s="434"/>
      <c r="S306" s="434"/>
      <c r="T306" s="434"/>
      <c r="U306" s="434"/>
      <c r="V306" s="434"/>
      <c r="W306" s="434"/>
      <c r="X306" s="434"/>
      <c r="Y306" s="434"/>
      <c r="Z306" s="434"/>
      <c r="AA306" s="434"/>
      <c r="AB306" s="434"/>
      <c r="AC306" s="434"/>
      <c r="AD306" s="434"/>
      <c r="AE306" s="434"/>
      <c r="AF306" s="434"/>
      <c r="AG306" s="434"/>
      <c r="AH306" s="434"/>
      <c r="AI306" s="434"/>
      <c r="AJ306" s="434"/>
      <c r="AK306" s="434"/>
      <c r="AL306" s="434"/>
      <c r="AM306" s="434"/>
      <c r="AN306" s="434"/>
      <c r="AO306" s="434"/>
      <c r="AP306" s="434"/>
      <c r="AQ306" s="434"/>
      <c r="AR306" s="434"/>
      <c r="AS306" s="434"/>
      <c r="AT306" s="434"/>
      <c r="AU306" s="434"/>
      <c r="AV306" s="434"/>
      <c r="AW306" s="434"/>
      <c r="AX306" s="434"/>
      <c r="AY306" s="434"/>
      <c r="AZ306" s="434"/>
      <c r="BA306" s="434"/>
      <c r="BB306" s="434"/>
      <c r="BC306" s="434"/>
      <c r="BD306" s="434"/>
      <c r="BE306" s="434"/>
      <c r="BF306" s="434"/>
      <c r="BG306" s="434"/>
      <c r="BH306" s="434"/>
      <c r="BI306" s="434"/>
      <c r="BJ306" s="434"/>
      <c r="BK306" s="434"/>
      <c r="BL306" s="434"/>
      <c r="BM306" s="434"/>
      <c r="BN306" s="434"/>
      <c r="BO306" s="434"/>
      <c r="BP306" s="434"/>
      <c r="BQ306" s="434"/>
      <c r="BR306" s="434"/>
      <c r="BS306" s="434"/>
      <c r="BT306" s="434"/>
      <c r="BU306" s="434"/>
      <c r="BV306" s="434"/>
      <c r="BW306" s="434"/>
      <c r="BX306" s="434"/>
      <c r="BY306" s="434"/>
      <c r="BZ306" s="434"/>
      <c r="CA306" s="434"/>
      <c r="CB306" s="434"/>
      <c r="CC306" s="434"/>
      <c r="CD306" s="434"/>
      <c r="CE306" s="434"/>
      <c r="CF306" s="434"/>
      <c r="CG306" s="434"/>
      <c r="CH306" s="434"/>
      <c r="CI306" s="434"/>
      <c r="CJ306" s="434"/>
      <c r="CK306" s="434"/>
      <c r="CL306" s="434"/>
      <c r="CM306" s="434"/>
      <c r="CN306" s="434"/>
      <c r="CO306" s="434"/>
      <c r="CP306" s="434"/>
      <c r="CQ306" s="434"/>
      <c r="CR306" s="434"/>
      <c r="CS306" s="434"/>
      <c r="CT306" s="434"/>
      <c r="CU306" s="434"/>
      <c r="CV306" s="434"/>
      <c r="CW306" s="434"/>
      <c r="CX306" s="434"/>
      <c r="CY306" s="434"/>
      <c r="CZ306" s="434"/>
      <c r="DA306" s="434"/>
    </row>
    <row r="307" spans="1:105" s="124" customFormat="1" ht="15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3"/>
      <c r="BH307" s="143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  <c r="BZ307" s="143"/>
      <c r="CA307" s="143"/>
      <c r="CB307" s="143"/>
      <c r="CC307" s="143"/>
      <c r="CD307" s="143"/>
      <c r="CE307" s="143"/>
      <c r="CF307" s="143"/>
      <c r="CG307" s="143"/>
      <c r="CH307" s="143"/>
      <c r="CI307" s="143"/>
      <c r="CJ307" s="143"/>
      <c r="CK307" s="143"/>
      <c r="CL307" s="143"/>
      <c r="CM307" s="143"/>
      <c r="CN307" s="143"/>
      <c r="CO307" s="143"/>
      <c r="CP307" s="143"/>
      <c r="CQ307" s="143"/>
      <c r="CR307" s="143"/>
      <c r="CS307" s="143"/>
      <c r="CT307" s="143"/>
      <c r="CU307" s="143"/>
      <c r="CV307" s="143"/>
      <c r="CW307" s="143"/>
      <c r="CX307" s="143"/>
      <c r="CY307" s="143"/>
      <c r="CZ307" s="143"/>
      <c r="DA307" s="143"/>
    </row>
    <row r="308" spans="1:105" s="124" customFormat="1" ht="27.75" customHeight="1">
      <c r="A308" s="428" t="s">
        <v>64</v>
      </c>
      <c r="B308" s="429"/>
      <c r="C308" s="429"/>
      <c r="D308" s="429"/>
      <c r="E308" s="429"/>
      <c r="F308" s="429"/>
      <c r="G308" s="430"/>
      <c r="H308" s="428" t="s">
        <v>232</v>
      </c>
      <c r="I308" s="429"/>
      <c r="J308" s="429"/>
      <c r="K308" s="429"/>
      <c r="L308" s="429"/>
      <c r="M308" s="429"/>
      <c r="N308" s="429"/>
      <c r="O308" s="429"/>
      <c r="P308" s="429"/>
      <c r="Q308" s="429"/>
      <c r="R308" s="429"/>
      <c r="S308" s="429"/>
      <c r="T308" s="429"/>
      <c r="U308" s="429"/>
      <c r="V308" s="429"/>
      <c r="W308" s="429"/>
      <c r="X308" s="429"/>
      <c r="Y308" s="429"/>
      <c r="Z308" s="429"/>
      <c r="AA308" s="429"/>
      <c r="AB308" s="429"/>
      <c r="AC308" s="429"/>
      <c r="AD308" s="429"/>
      <c r="AE308" s="429"/>
      <c r="AF308" s="429"/>
      <c r="AG308" s="429"/>
      <c r="AH308" s="429"/>
      <c r="AI308" s="429"/>
      <c r="AJ308" s="429"/>
      <c r="AK308" s="429"/>
      <c r="AL308" s="429"/>
      <c r="AM308" s="429"/>
      <c r="AN308" s="429"/>
      <c r="AO308" s="429"/>
      <c r="AP308" s="429"/>
      <c r="AQ308" s="429"/>
      <c r="AR308" s="429"/>
      <c r="AS308" s="429"/>
      <c r="AT308" s="429"/>
      <c r="AU308" s="429"/>
      <c r="AV308" s="429"/>
      <c r="AW308" s="429"/>
      <c r="AX308" s="429"/>
      <c r="AY308" s="429"/>
      <c r="AZ308" s="429"/>
      <c r="BA308" s="429"/>
      <c r="BB308" s="429"/>
      <c r="BC308" s="430"/>
      <c r="BD308" s="428" t="s">
        <v>252</v>
      </c>
      <c r="BE308" s="429"/>
      <c r="BF308" s="429"/>
      <c r="BG308" s="429"/>
      <c r="BH308" s="429"/>
      <c r="BI308" s="429"/>
      <c r="BJ308" s="429"/>
      <c r="BK308" s="429"/>
      <c r="BL308" s="429"/>
      <c r="BM308" s="429"/>
      <c r="BN308" s="429"/>
      <c r="BO308" s="429"/>
      <c r="BP308" s="429"/>
      <c r="BQ308" s="429"/>
      <c r="BR308" s="429"/>
      <c r="BS308" s="430"/>
      <c r="BT308" s="428" t="s">
        <v>260</v>
      </c>
      <c r="BU308" s="429"/>
      <c r="BV308" s="429"/>
      <c r="BW308" s="429"/>
      <c r="BX308" s="429"/>
      <c r="BY308" s="429"/>
      <c r="BZ308" s="429"/>
      <c r="CA308" s="429"/>
      <c r="CB308" s="429"/>
      <c r="CC308" s="429"/>
      <c r="CD308" s="429"/>
      <c r="CE308" s="429"/>
      <c r="CF308" s="429"/>
      <c r="CG308" s="429"/>
      <c r="CH308" s="429"/>
      <c r="CI308" s="430"/>
      <c r="CJ308" s="428" t="s">
        <v>261</v>
      </c>
      <c r="CK308" s="429"/>
      <c r="CL308" s="429"/>
      <c r="CM308" s="429"/>
      <c r="CN308" s="429"/>
      <c r="CO308" s="429"/>
      <c r="CP308" s="429"/>
      <c r="CQ308" s="429"/>
      <c r="CR308" s="429"/>
      <c r="CS308" s="429"/>
      <c r="CT308" s="429"/>
      <c r="CU308" s="429"/>
      <c r="CV308" s="429"/>
      <c r="CW308" s="429"/>
      <c r="CX308" s="429"/>
      <c r="CY308" s="429"/>
      <c r="CZ308" s="429"/>
      <c r="DA308" s="430"/>
    </row>
    <row r="309" spans="1:105" s="124" customFormat="1" ht="14.25">
      <c r="A309" s="431"/>
      <c r="B309" s="432"/>
      <c r="C309" s="432"/>
      <c r="D309" s="432"/>
      <c r="E309" s="432"/>
      <c r="F309" s="432"/>
      <c r="G309" s="433"/>
      <c r="H309" s="431">
        <v>1</v>
      </c>
      <c r="I309" s="432"/>
      <c r="J309" s="432"/>
      <c r="K309" s="432"/>
      <c r="L309" s="432"/>
      <c r="M309" s="432"/>
      <c r="N309" s="432"/>
      <c r="O309" s="432"/>
      <c r="P309" s="432"/>
      <c r="Q309" s="432"/>
      <c r="R309" s="432"/>
      <c r="S309" s="432"/>
      <c r="T309" s="432"/>
      <c r="U309" s="432"/>
      <c r="V309" s="432"/>
      <c r="W309" s="432"/>
      <c r="X309" s="432"/>
      <c r="Y309" s="432"/>
      <c r="Z309" s="432"/>
      <c r="AA309" s="432"/>
      <c r="AB309" s="432"/>
      <c r="AC309" s="432"/>
      <c r="AD309" s="432"/>
      <c r="AE309" s="432"/>
      <c r="AF309" s="432"/>
      <c r="AG309" s="432"/>
      <c r="AH309" s="432"/>
      <c r="AI309" s="432"/>
      <c r="AJ309" s="432"/>
      <c r="AK309" s="432"/>
      <c r="AL309" s="432"/>
      <c r="AM309" s="432"/>
      <c r="AN309" s="432"/>
      <c r="AO309" s="432"/>
      <c r="AP309" s="432"/>
      <c r="AQ309" s="432"/>
      <c r="AR309" s="432"/>
      <c r="AS309" s="432"/>
      <c r="AT309" s="432"/>
      <c r="AU309" s="432"/>
      <c r="AV309" s="432"/>
      <c r="AW309" s="432"/>
      <c r="AX309" s="432"/>
      <c r="AY309" s="432"/>
      <c r="AZ309" s="432"/>
      <c r="BA309" s="432"/>
      <c r="BB309" s="432"/>
      <c r="BC309" s="433"/>
      <c r="BD309" s="431">
        <v>2</v>
      </c>
      <c r="BE309" s="432"/>
      <c r="BF309" s="432"/>
      <c r="BG309" s="432"/>
      <c r="BH309" s="432"/>
      <c r="BI309" s="432"/>
      <c r="BJ309" s="432"/>
      <c r="BK309" s="432"/>
      <c r="BL309" s="432"/>
      <c r="BM309" s="432"/>
      <c r="BN309" s="432"/>
      <c r="BO309" s="432"/>
      <c r="BP309" s="432"/>
      <c r="BQ309" s="432"/>
      <c r="BR309" s="432"/>
      <c r="BS309" s="433"/>
      <c r="BT309" s="431">
        <v>3</v>
      </c>
      <c r="BU309" s="432"/>
      <c r="BV309" s="432"/>
      <c r="BW309" s="432"/>
      <c r="BX309" s="432"/>
      <c r="BY309" s="432"/>
      <c r="BZ309" s="432"/>
      <c r="CA309" s="432"/>
      <c r="CB309" s="432"/>
      <c r="CC309" s="432"/>
      <c r="CD309" s="432"/>
      <c r="CE309" s="432"/>
      <c r="CF309" s="432"/>
      <c r="CG309" s="432"/>
      <c r="CH309" s="432"/>
      <c r="CI309" s="433"/>
      <c r="CJ309" s="431">
        <v>4</v>
      </c>
      <c r="CK309" s="432"/>
      <c r="CL309" s="432"/>
      <c r="CM309" s="432"/>
      <c r="CN309" s="432"/>
      <c r="CO309" s="432"/>
      <c r="CP309" s="432"/>
      <c r="CQ309" s="432"/>
      <c r="CR309" s="432"/>
      <c r="CS309" s="432"/>
      <c r="CT309" s="432"/>
      <c r="CU309" s="432"/>
      <c r="CV309" s="432"/>
      <c r="CW309" s="432"/>
      <c r="CX309" s="432"/>
      <c r="CY309" s="432"/>
      <c r="CZ309" s="432"/>
      <c r="DA309" s="433"/>
    </row>
    <row r="310" spans="1:105" s="124" customFormat="1" ht="14.25">
      <c r="A310" s="423"/>
      <c r="B310" s="417"/>
      <c r="C310" s="417"/>
      <c r="D310" s="417"/>
      <c r="E310" s="417"/>
      <c r="F310" s="417"/>
      <c r="G310" s="418"/>
      <c r="H310" s="419" t="s">
        <v>192</v>
      </c>
      <c r="I310" s="420"/>
      <c r="J310" s="420"/>
      <c r="K310" s="420"/>
      <c r="L310" s="420"/>
      <c r="M310" s="420"/>
      <c r="N310" s="420"/>
      <c r="O310" s="420"/>
      <c r="P310" s="420"/>
      <c r="Q310" s="420"/>
      <c r="R310" s="420"/>
      <c r="S310" s="420"/>
      <c r="T310" s="420"/>
      <c r="U310" s="420"/>
      <c r="V310" s="420"/>
      <c r="W310" s="420"/>
      <c r="X310" s="420"/>
      <c r="Y310" s="420"/>
      <c r="Z310" s="420"/>
      <c r="AA310" s="420"/>
      <c r="AB310" s="420"/>
      <c r="AC310" s="420"/>
      <c r="AD310" s="420"/>
      <c r="AE310" s="420"/>
      <c r="AF310" s="420"/>
      <c r="AG310" s="420"/>
      <c r="AH310" s="420"/>
      <c r="AI310" s="420"/>
      <c r="AJ310" s="420"/>
      <c r="AK310" s="420"/>
      <c r="AL310" s="420"/>
      <c r="AM310" s="420"/>
      <c r="AN310" s="420"/>
      <c r="AO310" s="420"/>
      <c r="AP310" s="420"/>
      <c r="AQ310" s="420"/>
      <c r="AR310" s="420"/>
      <c r="AS310" s="420"/>
      <c r="AT310" s="420"/>
      <c r="AU310" s="420"/>
      <c r="AV310" s="420"/>
      <c r="AW310" s="420"/>
      <c r="AX310" s="420"/>
      <c r="AY310" s="420"/>
      <c r="AZ310" s="420"/>
      <c r="BA310" s="420"/>
      <c r="BB310" s="420"/>
      <c r="BC310" s="421"/>
      <c r="BD310" s="424"/>
      <c r="BE310" s="425"/>
      <c r="BF310" s="425"/>
      <c r="BG310" s="425"/>
      <c r="BH310" s="425"/>
      <c r="BI310" s="425"/>
      <c r="BJ310" s="425"/>
      <c r="BK310" s="425"/>
      <c r="BL310" s="425"/>
      <c r="BM310" s="425"/>
      <c r="BN310" s="425"/>
      <c r="BO310" s="425"/>
      <c r="BP310" s="425"/>
      <c r="BQ310" s="425"/>
      <c r="BR310" s="425"/>
      <c r="BS310" s="426"/>
      <c r="BT310" s="424" t="s">
        <v>175</v>
      </c>
      <c r="BU310" s="425"/>
      <c r="BV310" s="425"/>
      <c r="BW310" s="425"/>
      <c r="BX310" s="425"/>
      <c r="BY310" s="425"/>
      <c r="BZ310" s="425"/>
      <c r="CA310" s="425"/>
      <c r="CB310" s="425"/>
      <c r="CC310" s="425"/>
      <c r="CD310" s="425"/>
      <c r="CE310" s="425"/>
      <c r="CF310" s="425"/>
      <c r="CG310" s="425"/>
      <c r="CH310" s="425"/>
      <c r="CI310" s="426"/>
      <c r="CJ310" s="427">
        <f>CJ317+CJ326+CJ332+CJ338+CJ344</f>
        <v>143000</v>
      </c>
      <c r="CK310" s="425"/>
      <c r="CL310" s="425"/>
      <c r="CM310" s="425"/>
      <c r="CN310" s="425"/>
      <c r="CO310" s="425"/>
      <c r="CP310" s="425"/>
      <c r="CQ310" s="425"/>
      <c r="CR310" s="425"/>
      <c r="CS310" s="425"/>
      <c r="CT310" s="425"/>
      <c r="CU310" s="425"/>
      <c r="CV310" s="425"/>
      <c r="CW310" s="425"/>
      <c r="CX310" s="425"/>
      <c r="CY310" s="425"/>
      <c r="CZ310" s="425"/>
      <c r="DA310" s="426"/>
    </row>
    <row r="311" spans="1:105" s="124" customFormat="1" ht="15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  <c r="BB311" s="143"/>
      <c r="BC311" s="143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/>
      <c r="BR311" s="143"/>
      <c r="BS311" s="143"/>
      <c r="BT311" s="143"/>
      <c r="BU311" s="143"/>
      <c r="BV311" s="143"/>
      <c r="BW311" s="143"/>
      <c r="BX311" s="143"/>
      <c r="BY311" s="143"/>
      <c r="BZ311" s="143"/>
      <c r="CA311" s="143"/>
      <c r="CB311" s="143"/>
      <c r="CC311" s="143"/>
      <c r="CD311" s="143"/>
      <c r="CE311" s="143"/>
      <c r="CF311" s="143"/>
      <c r="CG311" s="143"/>
      <c r="CH311" s="143"/>
      <c r="CI311" s="143"/>
      <c r="CJ311" s="143"/>
      <c r="CK311" s="143"/>
      <c r="CL311" s="143"/>
      <c r="CM311" s="143"/>
      <c r="CN311" s="143"/>
      <c r="CO311" s="143"/>
      <c r="CP311" s="143"/>
      <c r="CQ311" s="143"/>
      <c r="CR311" s="143"/>
      <c r="CS311" s="143"/>
      <c r="CT311" s="143"/>
      <c r="CU311" s="143"/>
      <c r="CV311" s="143"/>
      <c r="CW311" s="143"/>
      <c r="CX311" s="143"/>
      <c r="CY311" s="143"/>
      <c r="CZ311" s="143"/>
      <c r="DA311" s="143"/>
    </row>
    <row r="312" spans="1:105" s="124" customFormat="1" ht="30.75" customHeight="1">
      <c r="A312" s="413" t="s">
        <v>368</v>
      </c>
      <c r="B312" s="413"/>
      <c r="C312" s="413"/>
      <c r="D312" s="413"/>
      <c r="E312" s="413"/>
      <c r="F312" s="413"/>
      <c r="G312" s="413"/>
      <c r="H312" s="413"/>
      <c r="I312" s="413"/>
      <c r="J312" s="413"/>
      <c r="K312" s="413"/>
      <c r="L312" s="413"/>
      <c r="M312" s="413"/>
      <c r="N312" s="413"/>
      <c r="O312" s="413"/>
      <c r="P312" s="413"/>
      <c r="Q312" s="413"/>
      <c r="R312" s="413"/>
      <c r="S312" s="413"/>
      <c r="T312" s="413"/>
      <c r="U312" s="413"/>
      <c r="V312" s="413"/>
      <c r="W312" s="413"/>
      <c r="X312" s="413"/>
      <c r="Y312" s="413"/>
      <c r="Z312" s="413"/>
      <c r="AA312" s="413"/>
      <c r="AB312" s="413"/>
      <c r="AC312" s="413"/>
      <c r="AD312" s="413"/>
      <c r="AE312" s="413"/>
      <c r="AF312" s="413"/>
      <c r="AG312" s="413"/>
      <c r="AH312" s="413"/>
      <c r="AI312" s="413"/>
      <c r="AJ312" s="413"/>
      <c r="AK312" s="413"/>
      <c r="AL312" s="413"/>
      <c r="AM312" s="413"/>
      <c r="AN312" s="413"/>
      <c r="AO312" s="413"/>
      <c r="AP312" s="413"/>
      <c r="AQ312" s="413"/>
      <c r="AR312" s="413"/>
      <c r="AS312" s="413"/>
      <c r="AT312" s="413"/>
      <c r="AU312" s="413"/>
      <c r="AV312" s="413"/>
      <c r="AW312" s="413"/>
      <c r="AX312" s="413"/>
      <c r="AY312" s="413"/>
      <c r="AZ312" s="413"/>
      <c r="BA312" s="413"/>
      <c r="BB312" s="413"/>
      <c r="BC312" s="413"/>
      <c r="BD312" s="413"/>
      <c r="BE312" s="413"/>
      <c r="BF312" s="413"/>
      <c r="BG312" s="413"/>
      <c r="BH312" s="413"/>
      <c r="BI312" s="413"/>
      <c r="BJ312" s="413"/>
      <c r="BK312" s="413"/>
      <c r="BL312" s="413"/>
      <c r="BM312" s="413"/>
      <c r="BN312" s="413"/>
      <c r="BO312" s="413"/>
      <c r="BP312" s="413"/>
      <c r="BQ312" s="413"/>
      <c r="BR312" s="413"/>
      <c r="BS312" s="413"/>
      <c r="BT312" s="413"/>
      <c r="BU312" s="413"/>
      <c r="BV312" s="413"/>
      <c r="BW312" s="413"/>
      <c r="BX312" s="413"/>
      <c r="BY312" s="413"/>
      <c r="BZ312" s="413"/>
      <c r="CA312" s="413"/>
      <c r="CB312" s="413"/>
      <c r="CC312" s="413"/>
      <c r="CD312" s="413"/>
      <c r="CE312" s="413"/>
      <c r="CF312" s="413"/>
      <c r="CG312" s="413"/>
      <c r="CH312" s="413"/>
      <c r="CI312" s="413"/>
      <c r="CJ312" s="413"/>
      <c r="CK312" s="413"/>
      <c r="CL312" s="413"/>
      <c r="CM312" s="413"/>
      <c r="CN312" s="413"/>
      <c r="CO312" s="413"/>
      <c r="CP312" s="413"/>
      <c r="CQ312" s="413"/>
      <c r="CR312" s="413"/>
      <c r="CS312" s="413"/>
      <c r="CT312" s="413"/>
      <c r="CU312" s="413"/>
      <c r="CV312" s="413"/>
      <c r="CW312" s="413"/>
      <c r="CX312" s="413"/>
      <c r="CY312" s="413"/>
      <c r="CZ312" s="413"/>
      <c r="DA312" s="413"/>
    </row>
    <row r="313" spans="1:105" s="124" customFormat="1" ht="14.25">
      <c r="A313" s="140"/>
      <c r="B313" s="140"/>
      <c r="C313" s="140"/>
      <c r="D313" s="140"/>
      <c r="E313" s="140"/>
      <c r="F313" s="140"/>
      <c r="G313" s="140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  <c r="CU313" s="142"/>
      <c r="CV313" s="142"/>
      <c r="CW313" s="142"/>
      <c r="CX313" s="142"/>
      <c r="CY313" s="142"/>
      <c r="CZ313" s="142"/>
      <c r="DA313" s="142"/>
    </row>
    <row r="314" spans="1:105" s="124" customFormat="1" ht="14.25">
      <c r="A314" s="406" t="s">
        <v>42</v>
      </c>
      <c r="B314" s="406"/>
      <c r="C314" s="406"/>
      <c r="D314" s="406"/>
      <c r="E314" s="406"/>
      <c r="F314" s="406"/>
      <c r="G314" s="406"/>
      <c r="H314" s="422"/>
      <c r="I314" s="422"/>
      <c r="J314" s="422"/>
      <c r="K314" s="422"/>
      <c r="L314" s="422"/>
      <c r="M314" s="422"/>
      <c r="N314" s="422"/>
      <c r="O314" s="422"/>
      <c r="P314" s="422"/>
      <c r="Q314" s="422"/>
      <c r="R314" s="422"/>
      <c r="S314" s="422"/>
      <c r="T314" s="422"/>
      <c r="U314" s="422"/>
      <c r="V314" s="422"/>
      <c r="W314" s="422"/>
      <c r="X314" s="422"/>
      <c r="Y314" s="422"/>
      <c r="Z314" s="422"/>
      <c r="AA314" s="422"/>
      <c r="AB314" s="422"/>
      <c r="AC314" s="422"/>
      <c r="AD314" s="422"/>
      <c r="AE314" s="422"/>
      <c r="AF314" s="422"/>
      <c r="AG314" s="422"/>
      <c r="AH314" s="422"/>
      <c r="AI314" s="422"/>
      <c r="AJ314" s="422"/>
      <c r="AK314" s="422"/>
      <c r="AL314" s="422"/>
      <c r="AM314" s="422"/>
      <c r="AN314" s="422"/>
      <c r="AO314" s="422"/>
      <c r="AP314" s="422"/>
      <c r="AQ314" s="422"/>
      <c r="AR314" s="422"/>
      <c r="AS314" s="422"/>
      <c r="AT314" s="422"/>
      <c r="AU314" s="422"/>
      <c r="AV314" s="422"/>
      <c r="AW314" s="422"/>
      <c r="AX314" s="422"/>
      <c r="AY314" s="422"/>
      <c r="AZ314" s="422"/>
      <c r="BA314" s="422"/>
      <c r="BB314" s="422"/>
      <c r="BC314" s="422"/>
      <c r="BD314" s="407"/>
      <c r="BE314" s="407"/>
      <c r="BF314" s="407"/>
      <c r="BG314" s="407"/>
      <c r="BH314" s="407"/>
      <c r="BI314" s="407"/>
      <c r="BJ314" s="407"/>
      <c r="BK314" s="407"/>
      <c r="BL314" s="407"/>
      <c r="BM314" s="407"/>
      <c r="BN314" s="407"/>
      <c r="BO314" s="407"/>
      <c r="BP314" s="407"/>
      <c r="BQ314" s="407"/>
      <c r="BR314" s="407"/>
      <c r="BS314" s="407"/>
      <c r="BT314" s="408"/>
      <c r="BU314" s="408"/>
      <c r="BV314" s="408"/>
      <c r="BW314" s="408"/>
      <c r="BX314" s="408"/>
      <c r="BY314" s="408"/>
      <c r="BZ314" s="408"/>
      <c r="CA314" s="408"/>
      <c r="CB314" s="408"/>
      <c r="CC314" s="408"/>
      <c r="CD314" s="408"/>
      <c r="CE314" s="408"/>
      <c r="CF314" s="408"/>
      <c r="CG314" s="408"/>
      <c r="CH314" s="408"/>
      <c r="CI314" s="408"/>
      <c r="CJ314" s="409"/>
      <c r="CK314" s="409"/>
      <c r="CL314" s="409"/>
      <c r="CM314" s="409"/>
      <c r="CN314" s="409"/>
      <c r="CO314" s="409"/>
      <c r="CP314" s="409"/>
      <c r="CQ314" s="409"/>
      <c r="CR314" s="409"/>
      <c r="CS314" s="409"/>
      <c r="CT314" s="409"/>
      <c r="CU314" s="409"/>
      <c r="CV314" s="409"/>
      <c r="CW314" s="409"/>
      <c r="CX314" s="409"/>
      <c r="CY314" s="409"/>
      <c r="CZ314" s="409"/>
      <c r="DA314" s="409"/>
    </row>
    <row r="315" spans="1:105" s="124" customFormat="1" ht="14.25">
      <c r="A315" s="406" t="s">
        <v>214</v>
      </c>
      <c r="B315" s="406"/>
      <c r="C315" s="406"/>
      <c r="D315" s="406"/>
      <c r="E315" s="406"/>
      <c r="F315" s="406"/>
      <c r="G315" s="406"/>
      <c r="H315" s="422"/>
      <c r="I315" s="422"/>
      <c r="J315" s="422"/>
      <c r="K315" s="422"/>
      <c r="L315" s="422"/>
      <c r="M315" s="422"/>
      <c r="N315" s="422"/>
      <c r="O315" s="422"/>
      <c r="P315" s="422"/>
      <c r="Q315" s="422"/>
      <c r="R315" s="422"/>
      <c r="S315" s="422"/>
      <c r="T315" s="422"/>
      <c r="U315" s="422"/>
      <c r="V315" s="422"/>
      <c r="W315" s="422"/>
      <c r="X315" s="422"/>
      <c r="Y315" s="422"/>
      <c r="Z315" s="422"/>
      <c r="AA315" s="422"/>
      <c r="AB315" s="422"/>
      <c r="AC315" s="422"/>
      <c r="AD315" s="422"/>
      <c r="AE315" s="422"/>
      <c r="AF315" s="422"/>
      <c r="AG315" s="422"/>
      <c r="AH315" s="422"/>
      <c r="AI315" s="422"/>
      <c r="AJ315" s="422"/>
      <c r="AK315" s="422"/>
      <c r="AL315" s="422"/>
      <c r="AM315" s="422"/>
      <c r="AN315" s="422"/>
      <c r="AO315" s="422"/>
      <c r="AP315" s="422"/>
      <c r="AQ315" s="422"/>
      <c r="AR315" s="422"/>
      <c r="AS315" s="422"/>
      <c r="AT315" s="422"/>
      <c r="AU315" s="422"/>
      <c r="AV315" s="422"/>
      <c r="AW315" s="422"/>
      <c r="AX315" s="422"/>
      <c r="AY315" s="422"/>
      <c r="AZ315" s="422"/>
      <c r="BA315" s="422"/>
      <c r="BB315" s="422"/>
      <c r="BC315" s="422"/>
      <c r="BD315" s="407"/>
      <c r="BE315" s="407"/>
      <c r="BF315" s="407"/>
      <c r="BG315" s="407"/>
      <c r="BH315" s="407"/>
      <c r="BI315" s="407"/>
      <c r="BJ315" s="407"/>
      <c r="BK315" s="407"/>
      <c r="BL315" s="407"/>
      <c r="BM315" s="407"/>
      <c r="BN315" s="407"/>
      <c r="BO315" s="407"/>
      <c r="BP315" s="407"/>
      <c r="BQ315" s="407"/>
      <c r="BR315" s="407"/>
      <c r="BS315" s="407"/>
      <c r="BT315" s="408"/>
      <c r="BU315" s="408"/>
      <c r="BV315" s="408"/>
      <c r="BW315" s="408"/>
      <c r="BX315" s="408"/>
      <c r="BY315" s="408"/>
      <c r="BZ315" s="408"/>
      <c r="CA315" s="408"/>
      <c r="CB315" s="408"/>
      <c r="CC315" s="408"/>
      <c r="CD315" s="408"/>
      <c r="CE315" s="408"/>
      <c r="CF315" s="408"/>
      <c r="CG315" s="408"/>
      <c r="CH315" s="408"/>
      <c r="CI315" s="408"/>
      <c r="CJ315" s="409"/>
      <c r="CK315" s="409"/>
      <c r="CL315" s="409"/>
      <c r="CM315" s="409"/>
      <c r="CN315" s="409"/>
      <c r="CO315" s="409"/>
      <c r="CP315" s="409"/>
      <c r="CQ315" s="409"/>
      <c r="CR315" s="409"/>
      <c r="CS315" s="409"/>
      <c r="CT315" s="409"/>
      <c r="CU315" s="409"/>
      <c r="CV315" s="409"/>
      <c r="CW315" s="409"/>
      <c r="CX315" s="409"/>
      <c r="CY315" s="409"/>
      <c r="CZ315" s="409"/>
      <c r="DA315" s="409"/>
    </row>
    <row r="316" spans="1:105" s="124" customFormat="1" ht="14.25">
      <c r="A316" s="406" t="s">
        <v>348</v>
      </c>
      <c r="B316" s="406"/>
      <c r="C316" s="406"/>
      <c r="D316" s="406"/>
      <c r="E316" s="406"/>
      <c r="F316" s="406"/>
      <c r="G316" s="406"/>
      <c r="H316" s="422"/>
      <c r="I316" s="422"/>
      <c r="J316" s="422"/>
      <c r="K316" s="422"/>
      <c r="L316" s="422"/>
      <c r="M316" s="422"/>
      <c r="N316" s="422"/>
      <c r="O316" s="422"/>
      <c r="P316" s="422"/>
      <c r="Q316" s="422"/>
      <c r="R316" s="422"/>
      <c r="S316" s="422"/>
      <c r="T316" s="422"/>
      <c r="U316" s="422"/>
      <c r="V316" s="422"/>
      <c r="W316" s="422"/>
      <c r="X316" s="422"/>
      <c r="Y316" s="422"/>
      <c r="Z316" s="422"/>
      <c r="AA316" s="422"/>
      <c r="AB316" s="422"/>
      <c r="AC316" s="422"/>
      <c r="AD316" s="422"/>
      <c r="AE316" s="422"/>
      <c r="AF316" s="422"/>
      <c r="AG316" s="422"/>
      <c r="AH316" s="422"/>
      <c r="AI316" s="422"/>
      <c r="AJ316" s="422"/>
      <c r="AK316" s="422"/>
      <c r="AL316" s="422"/>
      <c r="AM316" s="422"/>
      <c r="AN316" s="422"/>
      <c r="AO316" s="422"/>
      <c r="AP316" s="422"/>
      <c r="AQ316" s="422"/>
      <c r="AR316" s="422"/>
      <c r="AS316" s="422"/>
      <c r="AT316" s="422"/>
      <c r="AU316" s="422"/>
      <c r="AV316" s="422"/>
      <c r="AW316" s="422"/>
      <c r="AX316" s="422"/>
      <c r="AY316" s="422"/>
      <c r="AZ316" s="422"/>
      <c r="BA316" s="422"/>
      <c r="BB316" s="422"/>
      <c r="BC316" s="422"/>
      <c r="BD316" s="407"/>
      <c r="BE316" s="407"/>
      <c r="BF316" s="407"/>
      <c r="BG316" s="407"/>
      <c r="BH316" s="407"/>
      <c r="BI316" s="407"/>
      <c r="BJ316" s="407"/>
      <c r="BK316" s="407"/>
      <c r="BL316" s="407"/>
      <c r="BM316" s="407"/>
      <c r="BN316" s="407"/>
      <c r="BO316" s="407"/>
      <c r="BP316" s="407"/>
      <c r="BQ316" s="407"/>
      <c r="BR316" s="407"/>
      <c r="BS316" s="407"/>
      <c r="BT316" s="408"/>
      <c r="BU316" s="408"/>
      <c r="BV316" s="408"/>
      <c r="BW316" s="408"/>
      <c r="BX316" s="408"/>
      <c r="BY316" s="408"/>
      <c r="BZ316" s="408"/>
      <c r="CA316" s="408"/>
      <c r="CB316" s="408"/>
      <c r="CC316" s="408"/>
      <c r="CD316" s="408"/>
      <c r="CE316" s="408"/>
      <c r="CF316" s="408"/>
      <c r="CG316" s="408"/>
      <c r="CH316" s="408"/>
      <c r="CI316" s="408"/>
      <c r="CJ316" s="409">
        <v>0</v>
      </c>
      <c r="CK316" s="409"/>
      <c r="CL316" s="409"/>
      <c r="CM316" s="409"/>
      <c r="CN316" s="409"/>
      <c r="CO316" s="409"/>
      <c r="CP316" s="409"/>
      <c r="CQ316" s="409"/>
      <c r="CR316" s="409"/>
      <c r="CS316" s="409"/>
      <c r="CT316" s="409"/>
      <c r="CU316" s="409"/>
      <c r="CV316" s="409"/>
      <c r="CW316" s="409"/>
      <c r="CX316" s="409"/>
      <c r="CY316" s="409"/>
      <c r="CZ316" s="409"/>
      <c r="DA316" s="409"/>
    </row>
    <row r="317" spans="1:105" s="124" customFormat="1" ht="14.25">
      <c r="A317" s="406"/>
      <c r="B317" s="406"/>
      <c r="C317" s="406"/>
      <c r="D317" s="406"/>
      <c r="E317" s="406"/>
      <c r="F317" s="406"/>
      <c r="G317" s="406"/>
      <c r="H317" s="410" t="s">
        <v>192</v>
      </c>
      <c r="I317" s="410"/>
      <c r="J317" s="410"/>
      <c r="K317" s="410"/>
      <c r="L317" s="410"/>
      <c r="M317" s="410"/>
      <c r="N317" s="410"/>
      <c r="O317" s="410"/>
      <c r="P317" s="410"/>
      <c r="Q317" s="410"/>
      <c r="R317" s="410"/>
      <c r="S317" s="410"/>
      <c r="T317" s="410"/>
      <c r="U317" s="410"/>
      <c r="V317" s="410"/>
      <c r="W317" s="410"/>
      <c r="X317" s="410"/>
      <c r="Y317" s="410"/>
      <c r="Z317" s="410"/>
      <c r="AA317" s="410"/>
      <c r="AB317" s="410"/>
      <c r="AC317" s="410"/>
      <c r="AD317" s="410"/>
      <c r="AE317" s="410"/>
      <c r="AF317" s="410"/>
      <c r="AG317" s="410"/>
      <c r="AH317" s="410"/>
      <c r="AI317" s="410"/>
      <c r="AJ317" s="410"/>
      <c r="AK317" s="410"/>
      <c r="AL317" s="410"/>
      <c r="AM317" s="410"/>
      <c r="AN317" s="410"/>
      <c r="AO317" s="410"/>
      <c r="AP317" s="410"/>
      <c r="AQ317" s="410"/>
      <c r="AR317" s="410"/>
      <c r="AS317" s="410"/>
      <c r="AT317" s="410"/>
      <c r="AU317" s="410"/>
      <c r="AV317" s="410"/>
      <c r="AW317" s="410"/>
      <c r="AX317" s="410"/>
      <c r="AY317" s="410"/>
      <c r="AZ317" s="410"/>
      <c r="BA317" s="410"/>
      <c r="BB317" s="410"/>
      <c r="BC317" s="410"/>
      <c r="BD317" s="406"/>
      <c r="BE317" s="406"/>
      <c r="BF317" s="406"/>
      <c r="BG317" s="406"/>
      <c r="BH317" s="406"/>
      <c r="BI317" s="406"/>
      <c r="BJ317" s="406"/>
      <c r="BK317" s="406"/>
      <c r="BL317" s="406"/>
      <c r="BM317" s="406"/>
      <c r="BN317" s="406"/>
      <c r="BO317" s="406"/>
      <c r="BP317" s="406"/>
      <c r="BQ317" s="406"/>
      <c r="BR317" s="406"/>
      <c r="BS317" s="406"/>
      <c r="BT317" s="411" t="s">
        <v>175</v>
      </c>
      <c r="BU317" s="411"/>
      <c r="BV317" s="411"/>
      <c r="BW317" s="411"/>
      <c r="BX317" s="411"/>
      <c r="BY317" s="411"/>
      <c r="BZ317" s="411"/>
      <c r="CA317" s="411"/>
      <c r="CB317" s="411"/>
      <c r="CC317" s="411"/>
      <c r="CD317" s="411"/>
      <c r="CE317" s="411"/>
      <c r="CF317" s="411"/>
      <c r="CG317" s="411"/>
      <c r="CH317" s="411"/>
      <c r="CI317" s="411"/>
      <c r="CJ317" s="412">
        <f>SUM(CJ314:CJ316)</f>
        <v>0</v>
      </c>
      <c r="CK317" s="412"/>
      <c r="CL317" s="412"/>
      <c r="CM317" s="412"/>
      <c r="CN317" s="412"/>
      <c r="CO317" s="412"/>
      <c r="CP317" s="412"/>
      <c r="CQ317" s="412"/>
      <c r="CR317" s="412"/>
      <c r="CS317" s="412"/>
      <c r="CT317" s="412"/>
      <c r="CU317" s="412"/>
      <c r="CV317" s="412"/>
      <c r="CW317" s="412"/>
      <c r="CX317" s="412"/>
      <c r="CY317" s="412"/>
      <c r="CZ317" s="412"/>
      <c r="DA317" s="412"/>
    </row>
    <row r="318" spans="1:105" s="124" customFormat="1" ht="14.25">
      <c r="A318" s="140"/>
      <c r="B318" s="140"/>
      <c r="C318" s="140"/>
      <c r="D318" s="140"/>
      <c r="E318" s="140"/>
      <c r="F318" s="140"/>
      <c r="G318" s="140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  <c r="CY318" s="142"/>
      <c r="CZ318" s="142"/>
      <c r="DA318" s="142"/>
    </row>
    <row r="319" spans="1:105" s="124" customFormat="1" ht="30.75" customHeight="1">
      <c r="A319" s="413" t="s">
        <v>369</v>
      </c>
      <c r="B319" s="413"/>
      <c r="C319" s="413"/>
      <c r="D319" s="413"/>
      <c r="E319" s="413"/>
      <c r="F319" s="413"/>
      <c r="G319" s="413"/>
      <c r="H319" s="413"/>
      <c r="I319" s="413"/>
      <c r="J319" s="413"/>
      <c r="K319" s="413"/>
      <c r="L319" s="413"/>
      <c r="M319" s="413"/>
      <c r="N319" s="413"/>
      <c r="O319" s="413"/>
      <c r="P319" s="413"/>
      <c r="Q319" s="413"/>
      <c r="R319" s="413"/>
      <c r="S319" s="413"/>
      <c r="T319" s="413"/>
      <c r="U319" s="413"/>
      <c r="V319" s="413"/>
      <c r="W319" s="413"/>
      <c r="X319" s="413"/>
      <c r="Y319" s="413"/>
      <c r="Z319" s="413"/>
      <c r="AA319" s="413"/>
      <c r="AB319" s="413"/>
      <c r="AC319" s="413"/>
      <c r="AD319" s="413"/>
      <c r="AE319" s="413"/>
      <c r="AF319" s="413"/>
      <c r="AG319" s="413"/>
      <c r="AH319" s="413"/>
      <c r="AI319" s="413"/>
      <c r="AJ319" s="413"/>
      <c r="AK319" s="413"/>
      <c r="AL319" s="413"/>
      <c r="AM319" s="413"/>
      <c r="AN319" s="413"/>
      <c r="AO319" s="413"/>
      <c r="AP319" s="413"/>
      <c r="AQ319" s="413"/>
      <c r="AR319" s="413"/>
      <c r="AS319" s="413"/>
      <c r="AT319" s="413"/>
      <c r="AU319" s="413"/>
      <c r="AV319" s="413"/>
      <c r="AW319" s="413"/>
      <c r="AX319" s="413"/>
      <c r="AY319" s="413"/>
      <c r="AZ319" s="413"/>
      <c r="BA319" s="413"/>
      <c r="BB319" s="413"/>
      <c r="BC319" s="413"/>
      <c r="BD319" s="413"/>
      <c r="BE319" s="413"/>
      <c r="BF319" s="413"/>
      <c r="BG319" s="413"/>
      <c r="BH319" s="413"/>
      <c r="BI319" s="413"/>
      <c r="BJ319" s="413"/>
      <c r="BK319" s="413"/>
      <c r="BL319" s="413"/>
      <c r="BM319" s="413"/>
      <c r="BN319" s="413"/>
      <c r="BO319" s="413"/>
      <c r="BP319" s="413"/>
      <c r="BQ319" s="413"/>
      <c r="BR319" s="413"/>
      <c r="BS319" s="413"/>
      <c r="BT319" s="413"/>
      <c r="BU319" s="413"/>
      <c r="BV319" s="413"/>
      <c r="BW319" s="413"/>
      <c r="BX319" s="413"/>
      <c r="BY319" s="413"/>
      <c r="BZ319" s="413"/>
      <c r="CA319" s="413"/>
      <c r="CB319" s="413"/>
      <c r="CC319" s="413"/>
      <c r="CD319" s="413"/>
      <c r="CE319" s="413"/>
      <c r="CF319" s="413"/>
      <c r="CG319" s="413"/>
      <c r="CH319" s="413"/>
      <c r="CI319" s="413"/>
      <c r="CJ319" s="413"/>
      <c r="CK319" s="413"/>
      <c r="CL319" s="413"/>
      <c r="CM319" s="413"/>
      <c r="CN319" s="413"/>
      <c r="CO319" s="413"/>
      <c r="CP319" s="413"/>
      <c r="CQ319" s="413"/>
      <c r="CR319" s="413"/>
      <c r="CS319" s="413"/>
      <c r="CT319" s="413"/>
      <c r="CU319" s="413"/>
      <c r="CV319" s="413"/>
      <c r="CW319" s="413"/>
      <c r="CX319" s="413"/>
      <c r="CY319" s="413"/>
      <c r="CZ319" s="413"/>
      <c r="DA319" s="413"/>
    </row>
    <row r="320" spans="1:105" s="124" customFormat="1" ht="14.25">
      <c r="A320" s="140"/>
      <c r="B320" s="140"/>
      <c r="C320" s="140"/>
      <c r="D320" s="140"/>
      <c r="E320" s="140"/>
      <c r="F320" s="140"/>
      <c r="G320" s="140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  <c r="AY320" s="141"/>
      <c r="AZ320" s="141"/>
      <c r="BA320" s="141"/>
      <c r="BB320" s="141"/>
      <c r="BC320" s="141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  <c r="CY320" s="142"/>
      <c r="CZ320" s="142"/>
      <c r="DA320" s="142"/>
    </row>
    <row r="321" spans="1:105" s="124" customFormat="1" ht="14.25">
      <c r="A321" s="406" t="s">
        <v>42</v>
      </c>
      <c r="B321" s="406"/>
      <c r="C321" s="406"/>
      <c r="D321" s="406"/>
      <c r="E321" s="406"/>
      <c r="F321" s="406"/>
      <c r="G321" s="406"/>
      <c r="H321" s="414" t="s">
        <v>370</v>
      </c>
      <c r="I321" s="415"/>
      <c r="J321" s="415"/>
      <c r="K321" s="415"/>
      <c r="L321" s="415"/>
      <c r="M321" s="415"/>
      <c r="N321" s="415"/>
      <c r="O321" s="415"/>
      <c r="P321" s="415"/>
      <c r="Q321" s="415"/>
      <c r="R321" s="415"/>
      <c r="S321" s="415"/>
      <c r="T321" s="415"/>
      <c r="U321" s="415"/>
      <c r="V321" s="415"/>
      <c r="W321" s="415"/>
      <c r="X321" s="415"/>
      <c r="Y321" s="415"/>
      <c r="Z321" s="415"/>
      <c r="AA321" s="415"/>
      <c r="AB321" s="415"/>
      <c r="AC321" s="415"/>
      <c r="AD321" s="415"/>
      <c r="AE321" s="415"/>
      <c r="AF321" s="415"/>
      <c r="AG321" s="415"/>
      <c r="AH321" s="415"/>
      <c r="AI321" s="415"/>
      <c r="AJ321" s="415"/>
      <c r="AK321" s="415"/>
      <c r="AL321" s="415"/>
      <c r="AM321" s="415"/>
      <c r="AN321" s="415"/>
      <c r="AO321" s="415"/>
      <c r="AP321" s="415"/>
      <c r="AQ321" s="415"/>
      <c r="AR321" s="415"/>
      <c r="AS321" s="415"/>
      <c r="AT321" s="415"/>
      <c r="AU321" s="415"/>
      <c r="AV321" s="415"/>
      <c r="AW321" s="415"/>
      <c r="AX321" s="415"/>
      <c r="AY321" s="415"/>
      <c r="AZ321" s="415"/>
      <c r="BA321" s="415"/>
      <c r="BB321" s="415"/>
      <c r="BC321" s="416"/>
      <c r="BD321" s="407">
        <v>1384</v>
      </c>
      <c r="BE321" s="407"/>
      <c r="BF321" s="407"/>
      <c r="BG321" s="407"/>
      <c r="BH321" s="407"/>
      <c r="BI321" s="407"/>
      <c r="BJ321" s="407"/>
      <c r="BK321" s="407"/>
      <c r="BL321" s="407"/>
      <c r="BM321" s="407"/>
      <c r="BN321" s="407"/>
      <c r="BO321" s="407"/>
      <c r="BP321" s="407"/>
      <c r="BQ321" s="407"/>
      <c r="BR321" s="407"/>
      <c r="BS321" s="407"/>
      <c r="BT321" s="409">
        <v>65</v>
      </c>
      <c r="BU321" s="409"/>
      <c r="BV321" s="409"/>
      <c r="BW321" s="409"/>
      <c r="BX321" s="409"/>
      <c r="BY321" s="409"/>
      <c r="BZ321" s="409"/>
      <c r="CA321" s="409"/>
      <c r="CB321" s="409"/>
      <c r="CC321" s="409"/>
      <c r="CD321" s="409"/>
      <c r="CE321" s="409"/>
      <c r="CF321" s="409"/>
      <c r="CG321" s="409"/>
      <c r="CH321" s="409"/>
      <c r="CI321" s="409"/>
      <c r="CJ321" s="409">
        <v>90000</v>
      </c>
      <c r="CK321" s="409"/>
      <c r="CL321" s="409"/>
      <c r="CM321" s="409"/>
      <c r="CN321" s="409"/>
      <c r="CO321" s="409"/>
      <c r="CP321" s="409"/>
      <c r="CQ321" s="409"/>
      <c r="CR321" s="409"/>
      <c r="CS321" s="409"/>
      <c r="CT321" s="409"/>
      <c r="CU321" s="409"/>
      <c r="CV321" s="409"/>
      <c r="CW321" s="409"/>
      <c r="CX321" s="409"/>
      <c r="CY321" s="409"/>
      <c r="CZ321" s="409"/>
      <c r="DA321" s="409"/>
    </row>
    <row r="322" spans="1:105" s="139" customFormat="1" ht="14.25">
      <c r="A322" s="406" t="s">
        <v>214</v>
      </c>
      <c r="B322" s="406"/>
      <c r="C322" s="406"/>
      <c r="D322" s="406"/>
      <c r="E322" s="406"/>
      <c r="F322" s="406"/>
      <c r="G322" s="406"/>
      <c r="H322" s="414" t="s">
        <v>406</v>
      </c>
      <c r="I322" s="415"/>
      <c r="J322" s="415"/>
      <c r="K322" s="415"/>
      <c r="L322" s="415"/>
      <c r="M322" s="415"/>
      <c r="N322" s="415"/>
      <c r="O322" s="415"/>
      <c r="P322" s="415"/>
      <c r="Q322" s="415"/>
      <c r="R322" s="415"/>
      <c r="S322" s="415"/>
      <c r="T322" s="415"/>
      <c r="U322" s="415"/>
      <c r="V322" s="415"/>
      <c r="W322" s="415"/>
      <c r="X322" s="415"/>
      <c r="Y322" s="415"/>
      <c r="Z322" s="415"/>
      <c r="AA322" s="415"/>
      <c r="AB322" s="415"/>
      <c r="AC322" s="415"/>
      <c r="AD322" s="415"/>
      <c r="AE322" s="415"/>
      <c r="AF322" s="415"/>
      <c r="AG322" s="415"/>
      <c r="AH322" s="415"/>
      <c r="AI322" s="415"/>
      <c r="AJ322" s="415"/>
      <c r="AK322" s="415"/>
      <c r="AL322" s="415"/>
      <c r="AM322" s="415"/>
      <c r="AN322" s="415"/>
      <c r="AO322" s="415"/>
      <c r="AP322" s="415"/>
      <c r="AQ322" s="415"/>
      <c r="AR322" s="415"/>
      <c r="AS322" s="415"/>
      <c r="AT322" s="415"/>
      <c r="AU322" s="415"/>
      <c r="AV322" s="415"/>
      <c r="AW322" s="415"/>
      <c r="AX322" s="415"/>
      <c r="AY322" s="415"/>
      <c r="AZ322" s="415"/>
      <c r="BA322" s="415"/>
      <c r="BB322" s="415"/>
      <c r="BC322" s="416"/>
      <c r="BD322" s="407">
        <v>15</v>
      </c>
      <c r="BE322" s="407"/>
      <c r="BF322" s="407"/>
      <c r="BG322" s="407"/>
      <c r="BH322" s="407"/>
      <c r="BI322" s="407"/>
      <c r="BJ322" s="407"/>
      <c r="BK322" s="407"/>
      <c r="BL322" s="407"/>
      <c r="BM322" s="407"/>
      <c r="BN322" s="407"/>
      <c r="BO322" s="407"/>
      <c r="BP322" s="407"/>
      <c r="BQ322" s="407"/>
      <c r="BR322" s="407"/>
      <c r="BS322" s="407"/>
      <c r="BT322" s="409">
        <v>200</v>
      </c>
      <c r="BU322" s="409"/>
      <c r="BV322" s="409"/>
      <c r="BW322" s="409"/>
      <c r="BX322" s="409"/>
      <c r="BY322" s="409"/>
      <c r="BZ322" s="409"/>
      <c r="CA322" s="409"/>
      <c r="CB322" s="409"/>
      <c r="CC322" s="409"/>
      <c r="CD322" s="409"/>
      <c r="CE322" s="409"/>
      <c r="CF322" s="409"/>
      <c r="CG322" s="409"/>
      <c r="CH322" s="409"/>
      <c r="CI322" s="409"/>
      <c r="CJ322" s="409">
        <v>3000</v>
      </c>
      <c r="CK322" s="409"/>
      <c r="CL322" s="409"/>
      <c r="CM322" s="409"/>
      <c r="CN322" s="409"/>
      <c r="CO322" s="409"/>
      <c r="CP322" s="409"/>
      <c r="CQ322" s="409"/>
      <c r="CR322" s="409"/>
      <c r="CS322" s="409"/>
      <c r="CT322" s="409"/>
      <c r="CU322" s="409"/>
      <c r="CV322" s="409"/>
      <c r="CW322" s="409"/>
      <c r="CX322" s="409"/>
      <c r="CY322" s="409"/>
      <c r="CZ322" s="409"/>
      <c r="DA322" s="409"/>
    </row>
    <row r="323" spans="1:105" s="139" customFormat="1" ht="14.25">
      <c r="A323" s="406" t="s">
        <v>225</v>
      </c>
      <c r="B323" s="406"/>
      <c r="C323" s="406"/>
      <c r="D323" s="406"/>
      <c r="E323" s="406"/>
      <c r="F323" s="406"/>
      <c r="G323" s="406"/>
      <c r="H323" s="414" t="s">
        <v>407</v>
      </c>
      <c r="I323" s="415"/>
      <c r="J323" s="415"/>
      <c r="K323" s="415"/>
      <c r="L323" s="415"/>
      <c r="M323" s="415"/>
      <c r="N323" s="415"/>
      <c r="O323" s="415"/>
      <c r="P323" s="415"/>
      <c r="Q323" s="415"/>
      <c r="R323" s="415"/>
      <c r="S323" s="415"/>
      <c r="T323" s="415"/>
      <c r="U323" s="415"/>
      <c r="V323" s="415"/>
      <c r="W323" s="415"/>
      <c r="X323" s="415"/>
      <c r="Y323" s="415"/>
      <c r="Z323" s="415"/>
      <c r="AA323" s="415"/>
      <c r="AB323" s="415"/>
      <c r="AC323" s="415"/>
      <c r="AD323" s="415"/>
      <c r="AE323" s="415"/>
      <c r="AF323" s="415"/>
      <c r="AG323" s="415"/>
      <c r="AH323" s="415"/>
      <c r="AI323" s="415"/>
      <c r="AJ323" s="415"/>
      <c r="AK323" s="415"/>
      <c r="AL323" s="415"/>
      <c r="AM323" s="415"/>
      <c r="AN323" s="415"/>
      <c r="AO323" s="415"/>
      <c r="AP323" s="415"/>
      <c r="AQ323" s="415"/>
      <c r="AR323" s="415"/>
      <c r="AS323" s="415"/>
      <c r="AT323" s="415"/>
      <c r="AU323" s="415"/>
      <c r="AV323" s="415"/>
      <c r="AW323" s="415"/>
      <c r="AX323" s="415"/>
      <c r="AY323" s="415"/>
      <c r="AZ323" s="415"/>
      <c r="BA323" s="415"/>
      <c r="BB323" s="415"/>
      <c r="BC323" s="416"/>
      <c r="BD323" s="407">
        <v>13</v>
      </c>
      <c r="BE323" s="407"/>
      <c r="BF323" s="407"/>
      <c r="BG323" s="407"/>
      <c r="BH323" s="407"/>
      <c r="BI323" s="407"/>
      <c r="BJ323" s="407"/>
      <c r="BK323" s="407"/>
      <c r="BL323" s="407"/>
      <c r="BM323" s="407"/>
      <c r="BN323" s="407"/>
      <c r="BO323" s="407"/>
      <c r="BP323" s="407"/>
      <c r="BQ323" s="407"/>
      <c r="BR323" s="407"/>
      <c r="BS323" s="407"/>
      <c r="BT323" s="409">
        <v>1538.46</v>
      </c>
      <c r="BU323" s="409"/>
      <c r="BV323" s="409"/>
      <c r="BW323" s="409"/>
      <c r="BX323" s="409"/>
      <c r="BY323" s="409"/>
      <c r="BZ323" s="409"/>
      <c r="CA323" s="409"/>
      <c r="CB323" s="409"/>
      <c r="CC323" s="409"/>
      <c r="CD323" s="409"/>
      <c r="CE323" s="409"/>
      <c r="CF323" s="409"/>
      <c r="CG323" s="409"/>
      <c r="CH323" s="409"/>
      <c r="CI323" s="409"/>
      <c r="CJ323" s="409">
        <v>20000</v>
      </c>
      <c r="CK323" s="409"/>
      <c r="CL323" s="409"/>
      <c r="CM323" s="409"/>
      <c r="CN323" s="409"/>
      <c r="CO323" s="409"/>
      <c r="CP323" s="409"/>
      <c r="CQ323" s="409"/>
      <c r="CR323" s="409"/>
      <c r="CS323" s="409"/>
      <c r="CT323" s="409"/>
      <c r="CU323" s="409"/>
      <c r="CV323" s="409"/>
      <c r="CW323" s="409"/>
      <c r="CX323" s="409"/>
      <c r="CY323" s="409"/>
      <c r="CZ323" s="409"/>
      <c r="DA323" s="409"/>
    </row>
    <row r="324" spans="1:105" s="139" customFormat="1" ht="14.25">
      <c r="A324" s="406" t="s">
        <v>278</v>
      </c>
      <c r="B324" s="406"/>
      <c r="C324" s="406"/>
      <c r="D324" s="406"/>
      <c r="E324" s="406"/>
      <c r="F324" s="406"/>
      <c r="G324" s="406"/>
      <c r="H324" s="414" t="s">
        <v>408</v>
      </c>
      <c r="I324" s="415"/>
      <c r="J324" s="415"/>
      <c r="K324" s="415"/>
      <c r="L324" s="415"/>
      <c r="M324" s="415"/>
      <c r="N324" s="415"/>
      <c r="O324" s="415"/>
      <c r="P324" s="415"/>
      <c r="Q324" s="415"/>
      <c r="R324" s="415"/>
      <c r="S324" s="415"/>
      <c r="T324" s="415"/>
      <c r="U324" s="415"/>
      <c r="V324" s="415"/>
      <c r="W324" s="415"/>
      <c r="X324" s="415"/>
      <c r="Y324" s="415"/>
      <c r="Z324" s="415"/>
      <c r="AA324" s="415"/>
      <c r="AB324" s="415"/>
      <c r="AC324" s="415"/>
      <c r="AD324" s="415"/>
      <c r="AE324" s="415"/>
      <c r="AF324" s="415"/>
      <c r="AG324" s="415"/>
      <c r="AH324" s="415"/>
      <c r="AI324" s="415"/>
      <c r="AJ324" s="415"/>
      <c r="AK324" s="415"/>
      <c r="AL324" s="415"/>
      <c r="AM324" s="415"/>
      <c r="AN324" s="415"/>
      <c r="AO324" s="415"/>
      <c r="AP324" s="415"/>
      <c r="AQ324" s="415"/>
      <c r="AR324" s="415"/>
      <c r="AS324" s="415"/>
      <c r="AT324" s="415"/>
      <c r="AU324" s="415"/>
      <c r="AV324" s="415"/>
      <c r="AW324" s="415"/>
      <c r="AX324" s="415"/>
      <c r="AY324" s="415"/>
      <c r="AZ324" s="415"/>
      <c r="BA324" s="415"/>
      <c r="BB324" s="415"/>
      <c r="BC324" s="416"/>
      <c r="BD324" s="407">
        <v>1</v>
      </c>
      <c r="BE324" s="407"/>
      <c r="BF324" s="407"/>
      <c r="BG324" s="407"/>
      <c r="BH324" s="407"/>
      <c r="BI324" s="407"/>
      <c r="BJ324" s="407"/>
      <c r="BK324" s="407"/>
      <c r="BL324" s="407"/>
      <c r="BM324" s="407"/>
      <c r="BN324" s="407"/>
      <c r="BO324" s="407"/>
      <c r="BP324" s="407"/>
      <c r="BQ324" s="407"/>
      <c r="BR324" s="407"/>
      <c r="BS324" s="407"/>
      <c r="BT324" s="409">
        <v>30000</v>
      </c>
      <c r="BU324" s="409"/>
      <c r="BV324" s="409"/>
      <c r="BW324" s="409"/>
      <c r="BX324" s="409"/>
      <c r="BY324" s="409"/>
      <c r="BZ324" s="409"/>
      <c r="CA324" s="409"/>
      <c r="CB324" s="409"/>
      <c r="CC324" s="409"/>
      <c r="CD324" s="409"/>
      <c r="CE324" s="409"/>
      <c r="CF324" s="409"/>
      <c r="CG324" s="409"/>
      <c r="CH324" s="409"/>
      <c r="CI324" s="409"/>
      <c r="CJ324" s="409">
        <v>30000</v>
      </c>
      <c r="CK324" s="409"/>
      <c r="CL324" s="409"/>
      <c r="CM324" s="409"/>
      <c r="CN324" s="409"/>
      <c r="CO324" s="409"/>
      <c r="CP324" s="409"/>
      <c r="CQ324" s="409"/>
      <c r="CR324" s="409"/>
      <c r="CS324" s="409"/>
      <c r="CT324" s="409"/>
      <c r="CU324" s="409"/>
      <c r="CV324" s="409"/>
      <c r="CW324" s="409"/>
      <c r="CX324" s="409"/>
      <c r="CY324" s="409"/>
      <c r="CZ324" s="409"/>
      <c r="DA324" s="409"/>
    </row>
    <row r="325" spans="1:105" s="124" customFormat="1" ht="14.25">
      <c r="A325" s="406" t="s">
        <v>348</v>
      </c>
      <c r="B325" s="406"/>
      <c r="C325" s="406"/>
      <c r="D325" s="406"/>
      <c r="E325" s="406"/>
      <c r="F325" s="406"/>
      <c r="G325" s="406"/>
      <c r="H325" s="407"/>
      <c r="I325" s="407"/>
      <c r="J325" s="407"/>
      <c r="K325" s="407"/>
      <c r="L325" s="407"/>
      <c r="M325" s="407"/>
      <c r="N325" s="407"/>
      <c r="O325" s="407"/>
      <c r="P325" s="407"/>
      <c r="Q325" s="407"/>
      <c r="R325" s="407"/>
      <c r="S325" s="407"/>
      <c r="T325" s="407"/>
      <c r="U325" s="407"/>
      <c r="V325" s="407"/>
      <c r="W325" s="407"/>
      <c r="X325" s="407"/>
      <c r="Y325" s="407"/>
      <c r="Z325" s="407"/>
      <c r="AA325" s="407"/>
      <c r="AB325" s="407"/>
      <c r="AC325" s="407"/>
      <c r="AD325" s="407"/>
      <c r="AE325" s="407"/>
      <c r="AF325" s="407"/>
      <c r="AG325" s="407"/>
      <c r="AH325" s="407"/>
      <c r="AI325" s="407"/>
      <c r="AJ325" s="407"/>
      <c r="AK325" s="407"/>
      <c r="AL325" s="407"/>
      <c r="AM325" s="407"/>
      <c r="AN325" s="407"/>
      <c r="AO325" s="407"/>
      <c r="AP325" s="407"/>
      <c r="AQ325" s="407"/>
      <c r="AR325" s="407"/>
      <c r="AS325" s="407"/>
      <c r="AT325" s="407"/>
      <c r="AU325" s="407"/>
      <c r="AV325" s="407"/>
      <c r="AW325" s="407"/>
      <c r="AX325" s="407"/>
      <c r="AY325" s="407"/>
      <c r="AZ325" s="407"/>
      <c r="BA325" s="407"/>
      <c r="BB325" s="407"/>
      <c r="BC325" s="407"/>
      <c r="BD325" s="407"/>
      <c r="BE325" s="407"/>
      <c r="BF325" s="407"/>
      <c r="BG325" s="407"/>
      <c r="BH325" s="407"/>
      <c r="BI325" s="407"/>
      <c r="BJ325" s="407"/>
      <c r="BK325" s="407"/>
      <c r="BL325" s="407"/>
      <c r="BM325" s="407"/>
      <c r="BN325" s="407"/>
      <c r="BO325" s="407"/>
      <c r="BP325" s="407"/>
      <c r="BQ325" s="407"/>
      <c r="BR325" s="407"/>
      <c r="BS325" s="407"/>
      <c r="BT325" s="408"/>
      <c r="BU325" s="408"/>
      <c r="BV325" s="408"/>
      <c r="BW325" s="408"/>
      <c r="BX325" s="408"/>
      <c r="BY325" s="408"/>
      <c r="BZ325" s="408"/>
      <c r="CA325" s="408"/>
      <c r="CB325" s="408"/>
      <c r="CC325" s="408"/>
      <c r="CD325" s="408"/>
      <c r="CE325" s="408"/>
      <c r="CF325" s="408"/>
      <c r="CG325" s="408"/>
      <c r="CH325" s="408"/>
      <c r="CI325" s="408"/>
      <c r="CJ325" s="409"/>
      <c r="CK325" s="409"/>
      <c r="CL325" s="409"/>
      <c r="CM325" s="409"/>
      <c r="CN325" s="409"/>
      <c r="CO325" s="409"/>
      <c r="CP325" s="409"/>
      <c r="CQ325" s="409"/>
      <c r="CR325" s="409"/>
      <c r="CS325" s="409"/>
      <c r="CT325" s="409"/>
      <c r="CU325" s="409"/>
      <c r="CV325" s="409"/>
      <c r="CW325" s="409"/>
      <c r="CX325" s="409"/>
      <c r="CY325" s="409"/>
      <c r="CZ325" s="409"/>
      <c r="DA325" s="409"/>
    </row>
    <row r="326" spans="1:105" s="124" customFormat="1" ht="14.25">
      <c r="A326" s="406"/>
      <c r="B326" s="406"/>
      <c r="C326" s="406"/>
      <c r="D326" s="406"/>
      <c r="E326" s="406"/>
      <c r="F326" s="406"/>
      <c r="G326" s="406"/>
      <c r="H326" s="419" t="s">
        <v>192</v>
      </c>
      <c r="I326" s="420"/>
      <c r="J326" s="420"/>
      <c r="K326" s="420"/>
      <c r="L326" s="420"/>
      <c r="M326" s="420"/>
      <c r="N326" s="420"/>
      <c r="O326" s="420"/>
      <c r="P326" s="420"/>
      <c r="Q326" s="420"/>
      <c r="R326" s="420"/>
      <c r="S326" s="420"/>
      <c r="T326" s="420"/>
      <c r="U326" s="420"/>
      <c r="V326" s="420"/>
      <c r="W326" s="420"/>
      <c r="X326" s="420"/>
      <c r="Y326" s="420"/>
      <c r="Z326" s="420"/>
      <c r="AA326" s="420"/>
      <c r="AB326" s="420"/>
      <c r="AC326" s="420"/>
      <c r="AD326" s="420"/>
      <c r="AE326" s="420"/>
      <c r="AF326" s="420"/>
      <c r="AG326" s="420"/>
      <c r="AH326" s="420"/>
      <c r="AI326" s="420"/>
      <c r="AJ326" s="420"/>
      <c r="AK326" s="420"/>
      <c r="AL326" s="420"/>
      <c r="AM326" s="420"/>
      <c r="AN326" s="420"/>
      <c r="AO326" s="420"/>
      <c r="AP326" s="420"/>
      <c r="AQ326" s="420"/>
      <c r="AR326" s="420"/>
      <c r="AS326" s="420"/>
      <c r="AT326" s="420"/>
      <c r="AU326" s="420"/>
      <c r="AV326" s="420"/>
      <c r="AW326" s="420"/>
      <c r="AX326" s="420"/>
      <c r="AY326" s="420"/>
      <c r="AZ326" s="420"/>
      <c r="BA326" s="420"/>
      <c r="BB326" s="420"/>
      <c r="BC326" s="421"/>
      <c r="BD326" s="407"/>
      <c r="BE326" s="407"/>
      <c r="BF326" s="407"/>
      <c r="BG326" s="407"/>
      <c r="BH326" s="407"/>
      <c r="BI326" s="407"/>
      <c r="BJ326" s="407"/>
      <c r="BK326" s="407"/>
      <c r="BL326" s="407"/>
      <c r="BM326" s="407"/>
      <c r="BN326" s="407"/>
      <c r="BO326" s="407"/>
      <c r="BP326" s="407"/>
      <c r="BQ326" s="407"/>
      <c r="BR326" s="407"/>
      <c r="BS326" s="407"/>
      <c r="BT326" s="411" t="s">
        <v>175</v>
      </c>
      <c r="BU326" s="411"/>
      <c r="BV326" s="411"/>
      <c r="BW326" s="411"/>
      <c r="BX326" s="411"/>
      <c r="BY326" s="411"/>
      <c r="BZ326" s="411"/>
      <c r="CA326" s="411"/>
      <c r="CB326" s="411"/>
      <c r="CC326" s="411"/>
      <c r="CD326" s="411"/>
      <c r="CE326" s="411"/>
      <c r="CF326" s="411"/>
      <c r="CG326" s="411"/>
      <c r="CH326" s="411"/>
      <c r="CI326" s="411"/>
      <c r="CJ326" s="412">
        <f>SUM(CJ321:CJ325)</f>
        <v>143000</v>
      </c>
      <c r="CK326" s="412"/>
      <c r="CL326" s="412"/>
      <c r="CM326" s="412"/>
      <c r="CN326" s="412"/>
      <c r="CO326" s="412"/>
      <c r="CP326" s="412"/>
      <c r="CQ326" s="412"/>
      <c r="CR326" s="412"/>
      <c r="CS326" s="412"/>
      <c r="CT326" s="412"/>
      <c r="CU326" s="412"/>
      <c r="CV326" s="412"/>
      <c r="CW326" s="412"/>
      <c r="CX326" s="412"/>
      <c r="CY326" s="412"/>
      <c r="CZ326" s="412"/>
      <c r="DA326" s="412"/>
    </row>
    <row r="327" spans="1:105" s="124" customFormat="1" ht="14.25">
      <c r="A327" s="140"/>
      <c r="B327" s="140"/>
      <c r="C327" s="140"/>
      <c r="D327" s="140"/>
      <c r="E327" s="140"/>
      <c r="F327" s="140"/>
      <c r="G327" s="140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  <c r="AR327" s="141"/>
      <c r="AS327" s="141"/>
      <c r="AT327" s="141"/>
      <c r="AU327" s="141"/>
      <c r="AV327" s="141"/>
      <c r="AW327" s="141"/>
      <c r="AX327" s="141"/>
      <c r="AY327" s="141"/>
      <c r="AZ327" s="141"/>
      <c r="BA327" s="141"/>
      <c r="BB327" s="141"/>
      <c r="BC327" s="141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  <c r="CW327" s="142"/>
      <c r="CX327" s="142"/>
      <c r="CY327" s="142"/>
      <c r="CZ327" s="142"/>
      <c r="DA327" s="142"/>
    </row>
    <row r="328" spans="1:105" s="124" customFormat="1" ht="30.75" customHeight="1">
      <c r="A328" s="413" t="s">
        <v>371</v>
      </c>
      <c r="B328" s="413"/>
      <c r="C328" s="413"/>
      <c r="D328" s="413"/>
      <c r="E328" s="413"/>
      <c r="F328" s="413"/>
      <c r="G328" s="413"/>
      <c r="H328" s="413"/>
      <c r="I328" s="413"/>
      <c r="J328" s="413"/>
      <c r="K328" s="413"/>
      <c r="L328" s="413"/>
      <c r="M328" s="413"/>
      <c r="N328" s="413"/>
      <c r="O328" s="413"/>
      <c r="P328" s="413"/>
      <c r="Q328" s="413"/>
      <c r="R328" s="413"/>
      <c r="S328" s="413"/>
      <c r="T328" s="413"/>
      <c r="U328" s="413"/>
      <c r="V328" s="413"/>
      <c r="W328" s="413"/>
      <c r="X328" s="413"/>
      <c r="Y328" s="413"/>
      <c r="Z328" s="413"/>
      <c r="AA328" s="413"/>
      <c r="AB328" s="413"/>
      <c r="AC328" s="413"/>
      <c r="AD328" s="413"/>
      <c r="AE328" s="413"/>
      <c r="AF328" s="413"/>
      <c r="AG328" s="413"/>
      <c r="AH328" s="413"/>
      <c r="AI328" s="413"/>
      <c r="AJ328" s="413"/>
      <c r="AK328" s="413"/>
      <c r="AL328" s="413"/>
      <c r="AM328" s="413"/>
      <c r="AN328" s="413"/>
      <c r="AO328" s="413"/>
      <c r="AP328" s="413"/>
      <c r="AQ328" s="413"/>
      <c r="AR328" s="413"/>
      <c r="AS328" s="413"/>
      <c r="AT328" s="413"/>
      <c r="AU328" s="413"/>
      <c r="AV328" s="413"/>
      <c r="AW328" s="413"/>
      <c r="AX328" s="413"/>
      <c r="AY328" s="413"/>
      <c r="AZ328" s="413"/>
      <c r="BA328" s="413"/>
      <c r="BB328" s="413"/>
      <c r="BC328" s="413"/>
      <c r="BD328" s="413"/>
      <c r="BE328" s="413"/>
      <c r="BF328" s="413"/>
      <c r="BG328" s="413"/>
      <c r="BH328" s="413"/>
      <c r="BI328" s="413"/>
      <c r="BJ328" s="413"/>
      <c r="BK328" s="413"/>
      <c r="BL328" s="413"/>
      <c r="BM328" s="413"/>
      <c r="BN328" s="413"/>
      <c r="BO328" s="413"/>
      <c r="BP328" s="413"/>
      <c r="BQ328" s="413"/>
      <c r="BR328" s="413"/>
      <c r="BS328" s="413"/>
      <c r="BT328" s="413"/>
      <c r="BU328" s="413"/>
      <c r="BV328" s="413"/>
      <c r="BW328" s="413"/>
      <c r="BX328" s="413"/>
      <c r="BY328" s="413"/>
      <c r="BZ328" s="413"/>
      <c r="CA328" s="413"/>
      <c r="CB328" s="413"/>
      <c r="CC328" s="413"/>
      <c r="CD328" s="413"/>
      <c r="CE328" s="413"/>
      <c r="CF328" s="413"/>
      <c r="CG328" s="413"/>
      <c r="CH328" s="413"/>
      <c r="CI328" s="413"/>
      <c r="CJ328" s="413"/>
      <c r="CK328" s="413"/>
      <c r="CL328" s="413"/>
      <c r="CM328" s="413"/>
      <c r="CN328" s="413"/>
      <c r="CO328" s="413"/>
      <c r="CP328" s="413"/>
      <c r="CQ328" s="413"/>
      <c r="CR328" s="413"/>
      <c r="CS328" s="413"/>
      <c r="CT328" s="413"/>
      <c r="CU328" s="413"/>
      <c r="CV328" s="413"/>
      <c r="CW328" s="413"/>
      <c r="CX328" s="413"/>
      <c r="CY328" s="413"/>
      <c r="CZ328" s="413"/>
      <c r="DA328" s="413"/>
    </row>
    <row r="329" spans="1:105" s="124" customFormat="1" ht="14.25">
      <c r="A329" s="140"/>
      <c r="B329" s="140"/>
      <c r="C329" s="140"/>
      <c r="D329" s="140"/>
      <c r="E329" s="140"/>
      <c r="F329" s="140"/>
      <c r="G329" s="140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  <c r="AY329" s="141"/>
      <c r="AZ329" s="141"/>
      <c r="BA329" s="141"/>
      <c r="BB329" s="141"/>
      <c r="BC329" s="141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  <c r="CY329" s="142"/>
      <c r="CZ329" s="142"/>
      <c r="DA329" s="142"/>
    </row>
    <row r="330" spans="1:105" s="124" customFormat="1" ht="14.25">
      <c r="A330" s="406" t="s">
        <v>42</v>
      </c>
      <c r="B330" s="406"/>
      <c r="C330" s="406"/>
      <c r="D330" s="406"/>
      <c r="E330" s="406"/>
      <c r="F330" s="406"/>
      <c r="G330" s="406"/>
      <c r="H330" s="407"/>
      <c r="I330" s="407"/>
      <c r="J330" s="407"/>
      <c r="K330" s="407"/>
      <c r="L330" s="407"/>
      <c r="M330" s="407"/>
      <c r="N330" s="407"/>
      <c r="O330" s="407"/>
      <c r="P330" s="407"/>
      <c r="Q330" s="407"/>
      <c r="R330" s="407"/>
      <c r="S330" s="407"/>
      <c r="T330" s="407"/>
      <c r="U330" s="407"/>
      <c r="V330" s="407"/>
      <c r="W330" s="407"/>
      <c r="X330" s="407"/>
      <c r="Y330" s="407"/>
      <c r="Z330" s="407"/>
      <c r="AA330" s="407"/>
      <c r="AB330" s="407"/>
      <c r="AC330" s="407"/>
      <c r="AD330" s="407"/>
      <c r="AE330" s="407"/>
      <c r="AF330" s="407"/>
      <c r="AG330" s="407"/>
      <c r="AH330" s="407"/>
      <c r="AI330" s="407"/>
      <c r="AJ330" s="407"/>
      <c r="AK330" s="407"/>
      <c r="AL330" s="407"/>
      <c r="AM330" s="407"/>
      <c r="AN330" s="407"/>
      <c r="AO330" s="407"/>
      <c r="AP330" s="407"/>
      <c r="AQ330" s="407"/>
      <c r="AR330" s="407"/>
      <c r="AS330" s="407"/>
      <c r="AT330" s="407"/>
      <c r="AU330" s="407"/>
      <c r="AV330" s="407"/>
      <c r="AW330" s="407"/>
      <c r="AX330" s="407"/>
      <c r="AY330" s="407"/>
      <c r="AZ330" s="407"/>
      <c r="BA330" s="407"/>
      <c r="BB330" s="407"/>
      <c r="BC330" s="407"/>
      <c r="BD330" s="407"/>
      <c r="BE330" s="407"/>
      <c r="BF330" s="407"/>
      <c r="BG330" s="407"/>
      <c r="BH330" s="407"/>
      <c r="BI330" s="407"/>
      <c r="BJ330" s="407"/>
      <c r="BK330" s="407"/>
      <c r="BL330" s="407"/>
      <c r="BM330" s="407"/>
      <c r="BN330" s="407"/>
      <c r="BO330" s="407"/>
      <c r="BP330" s="407"/>
      <c r="BQ330" s="407"/>
      <c r="BR330" s="407"/>
      <c r="BS330" s="407"/>
      <c r="BT330" s="408"/>
      <c r="BU330" s="408"/>
      <c r="BV330" s="408"/>
      <c r="BW330" s="408"/>
      <c r="BX330" s="408"/>
      <c r="BY330" s="408"/>
      <c r="BZ330" s="408"/>
      <c r="CA330" s="408"/>
      <c r="CB330" s="408"/>
      <c r="CC330" s="408"/>
      <c r="CD330" s="408"/>
      <c r="CE330" s="408"/>
      <c r="CF330" s="408"/>
      <c r="CG330" s="408"/>
      <c r="CH330" s="408"/>
      <c r="CI330" s="408"/>
      <c r="CJ330" s="409"/>
      <c r="CK330" s="409"/>
      <c r="CL330" s="409"/>
      <c r="CM330" s="409"/>
      <c r="CN330" s="409"/>
      <c r="CO330" s="409"/>
      <c r="CP330" s="409"/>
      <c r="CQ330" s="409"/>
      <c r="CR330" s="409"/>
      <c r="CS330" s="409"/>
      <c r="CT330" s="409"/>
      <c r="CU330" s="409"/>
      <c r="CV330" s="409"/>
      <c r="CW330" s="409"/>
      <c r="CX330" s="409"/>
      <c r="CY330" s="409"/>
      <c r="CZ330" s="409"/>
      <c r="DA330" s="409"/>
    </row>
    <row r="331" spans="1:105" s="124" customFormat="1" ht="14.25">
      <c r="A331" s="406" t="s">
        <v>348</v>
      </c>
      <c r="B331" s="406"/>
      <c r="C331" s="406"/>
      <c r="D331" s="406"/>
      <c r="E331" s="406"/>
      <c r="F331" s="406"/>
      <c r="G331" s="406"/>
      <c r="H331" s="407"/>
      <c r="I331" s="407"/>
      <c r="J331" s="407"/>
      <c r="K331" s="407"/>
      <c r="L331" s="407"/>
      <c r="M331" s="407"/>
      <c r="N331" s="407"/>
      <c r="O331" s="407"/>
      <c r="P331" s="407"/>
      <c r="Q331" s="407"/>
      <c r="R331" s="407"/>
      <c r="S331" s="407"/>
      <c r="T331" s="407"/>
      <c r="U331" s="407"/>
      <c r="V331" s="407"/>
      <c r="W331" s="407"/>
      <c r="X331" s="407"/>
      <c r="Y331" s="407"/>
      <c r="Z331" s="407"/>
      <c r="AA331" s="407"/>
      <c r="AB331" s="407"/>
      <c r="AC331" s="407"/>
      <c r="AD331" s="407"/>
      <c r="AE331" s="407"/>
      <c r="AF331" s="407"/>
      <c r="AG331" s="407"/>
      <c r="AH331" s="407"/>
      <c r="AI331" s="407"/>
      <c r="AJ331" s="407"/>
      <c r="AK331" s="407"/>
      <c r="AL331" s="407"/>
      <c r="AM331" s="407"/>
      <c r="AN331" s="407"/>
      <c r="AO331" s="407"/>
      <c r="AP331" s="407"/>
      <c r="AQ331" s="407"/>
      <c r="AR331" s="407"/>
      <c r="AS331" s="407"/>
      <c r="AT331" s="407"/>
      <c r="AU331" s="407"/>
      <c r="AV331" s="407"/>
      <c r="AW331" s="407"/>
      <c r="AX331" s="407"/>
      <c r="AY331" s="407"/>
      <c r="AZ331" s="407"/>
      <c r="BA331" s="407"/>
      <c r="BB331" s="407"/>
      <c r="BC331" s="407"/>
      <c r="BD331" s="407"/>
      <c r="BE331" s="407"/>
      <c r="BF331" s="407"/>
      <c r="BG331" s="407"/>
      <c r="BH331" s="407"/>
      <c r="BI331" s="407"/>
      <c r="BJ331" s="407"/>
      <c r="BK331" s="407"/>
      <c r="BL331" s="407"/>
      <c r="BM331" s="407"/>
      <c r="BN331" s="407"/>
      <c r="BO331" s="407"/>
      <c r="BP331" s="407"/>
      <c r="BQ331" s="407"/>
      <c r="BR331" s="407"/>
      <c r="BS331" s="407"/>
      <c r="BT331" s="408"/>
      <c r="BU331" s="408"/>
      <c r="BV331" s="408"/>
      <c r="BW331" s="408"/>
      <c r="BX331" s="408"/>
      <c r="BY331" s="408"/>
      <c r="BZ331" s="408"/>
      <c r="CA331" s="408"/>
      <c r="CB331" s="408"/>
      <c r="CC331" s="408"/>
      <c r="CD331" s="408"/>
      <c r="CE331" s="408"/>
      <c r="CF331" s="408"/>
      <c r="CG331" s="408"/>
      <c r="CH331" s="408"/>
      <c r="CI331" s="408"/>
      <c r="CJ331" s="409"/>
      <c r="CK331" s="409"/>
      <c r="CL331" s="409"/>
      <c r="CM331" s="409"/>
      <c r="CN331" s="409"/>
      <c r="CO331" s="409"/>
      <c r="CP331" s="409"/>
      <c r="CQ331" s="409"/>
      <c r="CR331" s="409"/>
      <c r="CS331" s="409"/>
      <c r="CT331" s="409"/>
      <c r="CU331" s="409"/>
      <c r="CV331" s="409"/>
      <c r="CW331" s="409"/>
      <c r="CX331" s="409"/>
      <c r="CY331" s="409"/>
      <c r="CZ331" s="409"/>
      <c r="DA331" s="409"/>
    </row>
    <row r="332" spans="1:105" s="124" customFormat="1" ht="14.25">
      <c r="A332" s="406"/>
      <c r="B332" s="406"/>
      <c r="C332" s="406"/>
      <c r="D332" s="406"/>
      <c r="E332" s="406"/>
      <c r="F332" s="406"/>
      <c r="G332" s="406"/>
      <c r="H332" s="410" t="s">
        <v>192</v>
      </c>
      <c r="I332" s="410"/>
      <c r="J332" s="410"/>
      <c r="K332" s="410"/>
      <c r="L332" s="410"/>
      <c r="M332" s="410"/>
      <c r="N332" s="410"/>
      <c r="O332" s="410"/>
      <c r="P332" s="410"/>
      <c r="Q332" s="410"/>
      <c r="R332" s="410"/>
      <c r="S332" s="410"/>
      <c r="T332" s="410"/>
      <c r="U332" s="410"/>
      <c r="V332" s="410"/>
      <c r="W332" s="410"/>
      <c r="X332" s="410"/>
      <c r="Y332" s="410"/>
      <c r="Z332" s="410"/>
      <c r="AA332" s="410"/>
      <c r="AB332" s="410"/>
      <c r="AC332" s="410"/>
      <c r="AD332" s="410"/>
      <c r="AE332" s="410"/>
      <c r="AF332" s="410"/>
      <c r="AG332" s="410"/>
      <c r="AH332" s="410"/>
      <c r="AI332" s="410"/>
      <c r="AJ332" s="410"/>
      <c r="AK332" s="410"/>
      <c r="AL332" s="410"/>
      <c r="AM332" s="410"/>
      <c r="AN332" s="410"/>
      <c r="AO332" s="410"/>
      <c r="AP332" s="410"/>
      <c r="AQ332" s="410"/>
      <c r="AR332" s="410"/>
      <c r="AS332" s="410"/>
      <c r="AT332" s="410"/>
      <c r="AU332" s="410"/>
      <c r="AV332" s="410"/>
      <c r="AW332" s="410"/>
      <c r="AX332" s="410"/>
      <c r="AY332" s="410"/>
      <c r="AZ332" s="410"/>
      <c r="BA332" s="410"/>
      <c r="BB332" s="410"/>
      <c r="BC332" s="410"/>
      <c r="BD332" s="417"/>
      <c r="BE332" s="417"/>
      <c r="BF332" s="417"/>
      <c r="BG332" s="417"/>
      <c r="BH332" s="417"/>
      <c r="BI332" s="417"/>
      <c r="BJ332" s="417"/>
      <c r="BK332" s="417"/>
      <c r="BL332" s="417"/>
      <c r="BM332" s="417"/>
      <c r="BN332" s="417"/>
      <c r="BO332" s="417"/>
      <c r="BP332" s="417"/>
      <c r="BQ332" s="417"/>
      <c r="BR332" s="417"/>
      <c r="BS332" s="418"/>
      <c r="BT332" s="411" t="s">
        <v>175</v>
      </c>
      <c r="BU332" s="411"/>
      <c r="BV332" s="411"/>
      <c r="BW332" s="411"/>
      <c r="BX332" s="411"/>
      <c r="BY332" s="411"/>
      <c r="BZ332" s="411"/>
      <c r="CA332" s="411"/>
      <c r="CB332" s="411"/>
      <c r="CC332" s="411"/>
      <c r="CD332" s="411"/>
      <c r="CE332" s="411"/>
      <c r="CF332" s="411"/>
      <c r="CG332" s="411"/>
      <c r="CH332" s="411"/>
      <c r="CI332" s="411"/>
      <c r="CJ332" s="412">
        <f>SUM(CJ330:CJ331)</f>
        <v>0</v>
      </c>
      <c r="CK332" s="412"/>
      <c r="CL332" s="412"/>
      <c r="CM332" s="412"/>
      <c r="CN332" s="412"/>
      <c r="CO332" s="412"/>
      <c r="CP332" s="412"/>
      <c r="CQ332" s="412"/>
      <c r="CR332" s="412"/>
      <c r="CS332" s="412"/>
      <c r="CT332" s="412"/>
      <c r="CU332" s="412"/>
      <c r="CV332" s="412"/>
      <c r="CW332" s="412"/>
      <c r="CX332" s="412"/>
      <c r="CY332" s="412"/>
      <c r="CZ332" s="412"/>
      <c r="DA332" s="412"/>
    </row>
    <row r="333" spans="1:105" s="124" customFormat="1" ht="14.25">
      <c r="A333" s="140"/>
      <c r="B333" s="140"/>
      <c r="C333" s="140"/>
      <c r="D333" s="140"/>
      <c r="E333" s="140"/>
      <c r="F333" s="140"/>
      <c r="G333" s="140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/>
      <c r="AU333" s="141"/>
      <c r="AV333" s="141"/>
      <c r="AW333" s="141"/>
      <c r="AX333" s="141"/>
      <c r="AY333" s="141"/>
      <c r="AZ333" s="141"/>
      <c r="BA333" s="141"/>
      <c r="BB333" s="141"/>
      <c r="BC333" s="141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  <c r="CY333" s="142"/>
      <c r="CZ333" s="142"/>
      <c r="DA333" s="142"/>
    </row>
    <row r="334" spans="1:105" s="124" customFormat="1" ht="29.25" customHeight="1">
      <c r="A334" s="413" t="s">
        <v>372</v>
      </c>
      <c r="B334" s="413"/>
      <c r="C334" s="413"/>
      <c r="D334" s="413"/>
      <c r="E334" s="413"/>
      <c r="F334" s="413"/>
      <c r="G334" s="413"/>
      <c r="H334" s="413"/>
      <c r="I334" s="413"/>
      <c r="J334" s="413"/>
      <c r="K334" s="413"/>
      <c r="L334" s="413"/>
      <c r="M334" s="413"/>
      <c r="N334" s="413"/>
      <c r="O334" s="413"/>
      <c r="P334" s="413"/>
      <c r="Q334" s="413"/>
      <c r="R334" s="413"/>
      <c r="S334" s="413"/>
      <c r="T334" s="413"/>
      <c r="U334" s="413"/>
      <c r="V334" s="413"/>
      <c r="W334" s="413"/>
      <c r="X334" s="413"/>
      <c r="Y334" s="413"/>
      <c r="Z334" s="413"/>
      <c r="AA334" s="413"/>
      <c r="AB334" s="413"/>
      <c r="AC334" s="413"/>
      <c r="AD334" s="413"/>
      <c r="AE334" s="413"/>
      <c r="AF334" s="413"/>
      <c r="AG334" s="413"/>
      <c r="AH334" s="413"/>
      <c r="AI334" s="413"/>
      <c r="AJ334" s="413"/>
      <c r="AK334" s="413"/>
      <c r="AL334" s="413"/>
      <c r="AM334" s="413"/>
      <c r="AN334" s="413"/>
      <c r="AO334" s="413"/>
      <c r="AP334" s="413"/>
      <c r="AQ334" s="413"/>
      <c r="AR334" s="413"/>
      <c r="AS334" s="413"/>
      <c r="AT334" s="413"/>
      <c r="AU334" s="413"/>
      <c r="AV334" s="413"/>
      <c r="AW334" s="413"/>
      <c r="AX334" s="413"/>
      <c r="AY334" s="413"/>
      <c r="AZ334" s="413"/>
      <c r="BA334" s="413"/>
      <c r="BB334" s="413"/>
      <c r="BC334" s="413"/>
      <c r="BD334" s="413"/>
      <c r="BE334" s="413"/>
      <c r="BF334" s="413"/>
      <c r="BG334" s="413"/>
      <c r="BH334" s="413"/>
      <c r="BI334" s="413"/>
      <c r="BJ334" s="413"/>
      <c r="BK334" s="413"/>
      <c r="BL334" s="413"/>
      <c r="BM334" s="413"/>
      <c r="BN334" s="413"/>
      <c r="BO334" s="413"/>
      <c r="BP334" s="413"/>
      <c r="BQ334" s="413"/>
      <c r="BR334" s="413"/>
      <c r="BS334" s="413"/>
      <c r="BT334" s="413"/>
      <c r="BU334" s="413"/>
      <c r="BV334" s="413"/>
      <c r="BW334" s="413"/>
      <c r="BX334" s="413"/>
      <c r="BY334" s="413"/>
      <c r="BZ334" s="413"/>
      <c r="CA334" s="413"/>
      <c r="CB334" s="413"/>
      <c r="CC334" s="413"/>
      <c r="CD334" s="413"/>
      <c r="CE334" s="413"/>
      <c r="CF334" s="413"/>
      <c r="CG334" s="413"/>
      <c r="CH334" s="413"/>
      <c r="CI334" s="413"/>
      <c r="CJ334" s="413"/>
      <c r="CK334" s="413"/>
      <c r="CL334" s="413"/>
      <c r="CM334" s="413"/>
      <c r="CN334" s="413"/>
      <c r="CO334" s="413"/>
      <c r="CP334" s="413"/>
      <c r="CQ334" s="413"/>
      <c r="CR334" s="413"/>
      <c r="CS334" s="413"/>
      <c r="CT334" s="413"/>
      <c r="CU334" s="413"/>
      <c r="CV334" s="413"/>
      <c r="CW334" s="413"/>
      <c r="CX334" s="413"/>
      <c r="CY334" s="413"/>
      <c r="CZ334" s="413"/>
      <c r="DA334" s="413"/>
    </row>
    <row r="335" spans="1:105" s="124" customFormat="1" ht="14.25">
      <c r="A335" s="140"/>
      <c r="B335" s="140"/>
      <c r="C335" s="140"/>
      <c r="D335" s="140"/>
      <c r="E335" s="140"/>
      <c r="F335" s="140"/>
      <c r="G335" s="140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  <c r="CY335" s="142"/>
      <c r="CZ335" s="142"/>
      <c r="DA335" s="142"/>
    </row>
    <row r="336" spans="1:105" s="124" customFormat="1" ht="14.25">
      <c r="A336" s="406" t="s">
        <v>42</v>
      </c>
      <c r="B336" s="406"/>
      <c r="C336" s="406"/>
      <c r="D336" s="406"/>
      <c r="E336" s="406"/>
      <c r="F336" s="406"/>
      <c r="G336" s="406"/>
      <c r="H336" s="414"/>
      <c r="I336" s="415"/>
      <c r="J336" s="415"/>
      <c r="K336" s="415"/>
      <c r="L336" s="415"/>
      <c r="M336" s="415"/>
      <c r="N336" s="415"/>
      <c r="O336" s="415"/>
      <c r="P336" s="415"/>
      <c r="Q336" s="415"/>
      <c r="R336" s="415"/>
      <c r="S336" s="415"/>
      <c r="T336" s="415"/>
      <c r="U336" s="415"/>
      <c r="V336" s="415"/>
      <c r="W336" s="415"/>
      <c r="X336" s="415"/>
      <c r="Y336" s="415"/>
      <c r="Z336" s="415"/>
      <c r="AA336" s="415"/>
      <c r="AB336" s="415"/>
      <c r="AC336" s="415"/>
      <c r="AD336" s="415"/>
      <c r="AE336" s="415"/>
      <c r="AF336" s="415"/>
      <c r="AG336" s="415"/>
      <c r="AH336" s="415"/>
      <c r="AI336" s="415"/>
      <c r="AJ336" s="415"/>
      <c r="AK336" s="415"/>
      <c r="AL336" s="415"/>
      <c r="AM336" s="415"/>
      <c r="AN336" s="415"/>
      <c r="AO336" s="415"/>
      <c r="AP336" s="415"/>
      <c r="AQ336" s="415"/>
      <c r="AR336" s="415"/>
      <c r="AS336" s="415"/>
      <c r="AT336" s="415"/>
      <c r="AU336" s="415"/>
      <c r="AV336" s="415"/>
      <c r="AW336" s="415"/>
      <c r="AX336" s="415"/>
      <c r="AY336" s="415"/>
      <c r="AZ336" s="415"/>
      <c r="BA336" s="415"/>
      <c r="BB336" s="415"/>
      <c r="BC336" s="416"/>
      <c r="BD336" s="407"/>
      <c r="BE336" s="407"/>
      <c r="BF336" s="407"/>
      <c r="BG336" s="407"/>
      <c r="BH336" s="407"/>
      <c r="BI336" s="407"/>
      <c r="BJ336" s="407"/>
      <c r="BK336" s="407"/>
      <c r="BL336" s="407"/>
      <c r="BM336" s="407"/>
      <c r="BN336" s="407"/>
      <c r="BO336" s="407"/>
      <c r="BP336" s="407"/>
      <c r="BQ336" s="407"/>
      <c r="BR336" s="407"/>
      <c r="BS336" s="407"/>
      <c r="BT336" s="408"/>
      <c r="BU336" s="408"/>
      <c r="BV336" s="408"/>
      <c r="BW336" s="408"/>
      <c r="BX336" s="408"/>
      <c r="BY336" s="408"/>
      <c r="BZ336" s="408"/>
      <c r="CA336" s="408"/>
      <c r="CB336" s="408"/>
      <c r="CC336" s="408"/>
      <c r="CD336" s="408"/>
      <c r="CE336" s="408"/>
      <c r="CF336" s="408"/>
      <c r="CG336" s="408"/>
      <c r="CH336" s="408"/>
      <c r="CI336" s="408"/>
      <c r="CJ336" s="409"/>
      <c r="CK336" s="409"/>
      <c r="CL336" s="409"/>
      <c r="CM336" s="409"/>
      <c r="CN336" s="409"/>
      <c r="CO336" s="409"/>
      <c r="CP336" s="409"/>
      <c r="CQ336" s="409"/>
      <c r="CR336" s="409"/>
      <c r="CS336" s="409"/>
      <c r="CT336" s="409"/>
      <c r="CU336" s="409"/>
      <c r="CV336" s="409"/>
      <c r="CW336" s="409"/>
      <c r="CX336" s="409"/>
      <c r="CY336" s="409"/>
      <c r="CZ336" s="409"/>
      <c r="DA336" s="409"/>
    </row>
    <row r="337" spans="1:105" s="124" customFormat="1" ht="14.25">
      <c r="A337" s="406" t="s">
        <v>348</v>
      </c>
      <c r="B337" s="406"/>
      <c r="C337" s="406"/>
      <c r="D337" s="406"/>
      <c r="E337" s="406"/>
      <c r="F337" s="406"/>
      <c r="G337" s="406"/>
      <c r="H337" s="407"/>
      <c r="I337" s="407"/>
      <c r="J337" s="407"/>
      <c r="K337" s="407"/>
      <c r="L337" s="407"/>
      <c r="M337" s="407"/>
      <c r="N337" s="407"/>
      <c r="O337" s="407"/>
      <c r="P337" s="407"/>
      <c r="Q337" s="407"/>
      <c r="R337" s="407"/>
      <c r="S337" s="407"/>
      <c r="T337" s="407"/>
      <c r="U337" s="407"/>
      <c r="V337" s="407"/>
      <c r="W337" s="407"/>
      <c r="X337" s="407"/>
      <c r="Y337" s="407"/>
      <c r="Z337" s="407"/>
      <c r="AA337" s="407"/>
      <c r="AB337" s="407"/>
      <c r="AC337" s="407"/>
      <c r="AD337" s="407"/>
      <c r="AE337" s="407"/>
      <c r="AF337" s="407"/>
      <c r="AG337" s="407"/>
      <c r="AH337" s="407"/>
      <c r="AI337" s="407"/>
      <c r="AJ337" s="407"/>
      <c r="AK337" s="407"/>
      <c r="AL337" s="407"/>
      <c r="AM337" s="407"/>
      <c r="AN337" s="407"/>
      <c r="AO337" s="407"/>
      <c r="AP337" s="407"/>
      <c r="AQ337" s="407"/>
      <c r="AR337" s="407"/>
      <c r="AS337" s="407"/>
      <c r="AT337" s="407"/>
      <c r="AU337" s="407"/>
      <c r="AV337" s="407"/>
      <c r="AW337" s="407"/>
      <c r="AX337" s="407"/>
      <c r="AY337" s="407"/>
      <c r="AZ337" s="407"/>
      <c r="BA337" s="407"/>
      <c r="BB337" s="407"/>
      <c r="BC337" s="407"/>
      <c r="BD337" s="407"/>
      <c r="BE337" s="407"/>
      <c r="BF337" s="407"/>
      <c r="BG337" s="407"/>
      <c r="BH337" s="407"/>
      <c r="BI337" s="407"/>
      <c r="BJ337" s="407"/>
      <c r="BK337" s="407"/>
      <c r="BL337" s="407"/>
      <c r="BM337" s="407"/>
      <c r="BN337" s="407"/>
      <c r="BO337" s="407"/>
      <c r="BP337" s="407"/>
      <c r="BQ337" s="407"/>
      <c r="BR337" s="407"/>
      <c r="BS337" s="407"/>
      <c r="BT337" s="408"/>
      <c r="BU337" s="408"/>
      <c r="BV337" s="408"/>
      <c r="BW337" s="408"/>
      <c r="BX337" s="408"/>
      <c r="BY337" s="408"/>
      <c r="BZ337" s="408"/>
      <c r="CA337" s="408"/>
      <c r="CB337" s="408"/>
      <c r="CC337" s="408"/>
      <c r="CD337" s="408"/>
      <c r="CE337" s="408"/>
      <c r="CF337" s="408"/>
      <c r="CG337" s="408"/>
      <c r="CH337" s="408"/>
      <c r="CI337" s="408"/>
      <c r="CJ337" s="409"/>
      <c r="CK337" s="409"/>
      <c r="CL337" s="409"/>
      <c r="CM337" s="409"/>
      <c r="CN337" s="409"/>
      <c r="CO337" s="409"/>
      <c r="CP337" s="409"/>
      <c r="CQ337" s="409"/>
      <c r="CR337" s="409"/>
      <c r="CS337" s="409"/>
      <c r="CT337" s="409"/>
      <c r="CU337" s="409"/>
      <c r="CV337" s="409"/>
      <c r="CW337" s="409"/>
      <c r="CX337" s="409"/>
      <c r="CY337" s="409"/>
      <c r="CZ337" s="409"/>
      <c r="DA337" s="409"/>
    </row>
    <row r="338" spans="1:105" s="124" customFormat="1" ht="14.25">
      <c r="A338" s="406"/>
      <c r="B338" s="406"/>
      <c r="C338" s="406"/>
      <c r="D338" s="406"/>
      <c r="E338" s="406"/>
      <c r="F338" s="406"/>
      <c r="G338" s="406"/>
      <c r="H338" s="410" t="s">
        <v>192</v>
      </c>
      <c r="I338" s="410"/>
      <c r="J338" s="410"/>
      <c r="K338" s="410"/>
      <c r="L338" s="410"/>
      <c r="M338" s="410"/>
      <c r="N338" s="410"/>
      <c r="O338" s="410"/>
      <c r="P338" s="410"/>
      <c r="Q338" s="410"/>
      <c r="R338" s="410"/>
      <c r="S338" s="410"/>
      <c r="T338" s="410"/>
      <c r="U338" s="410"/>
      <c r="V338" s="410"/>
      <c r="W338" s="410"/>
      <c r="X338" s="410"/>
      <c r="Y338" s="410"/>
      <c r="Z338" s="410"/>
      <c r="AA338" s="410"/>
      <c r="AB338" s="410"/>
      <c r="AC338" s="410"/>
      <c r="AD338" s="410"/>
      <c r="AE338" s="410"/>
      <c r="AF338" s="410"/>
      <c r="AG338" s="410"/>
      <c r="AH338" s="410"/>
      <c r="AI338" s="410"/>
      <c r="AJ338" s="410"/>
      <c r="AK338" s="410"/>
      <c r="AL338" s="410"/>
      <c r="AM338" s="410"/>
      <c r="AN338" s="410"/>
      <c r="AO338" s="410"/>
      <c r="AP338" s="410"/>
      <c r="AQ338" s="410"/>
      <c r="AR338" s="410"/>
      <c r="AS338" s="410"/>
      <c r="AT338" s="410"/>
      <c r="AU338" s="410"/>
      <c r="AV338" s="410"/>
      <c r="AW338" s="410"/>
      <c r="AX338" s="410"/>
      <c r="AY338" s="410"/>
      <c r="AZ338" s="410"/>
      <c r="BA338" s="410"/>
      <c r="BB338" s="410"/>
      <c r="BC338" s="410"/>
      <c r="BD338" s="406"/>
      <c r="BE338" s="406"/>
      <c r="BF338" s="406"/>
      <c r="BG338" s="406"/>
      <c r="BH338" s="406"/>
      <c r="BI338" s="406"/>
      <c r="BJ338" s="406"/>
      <c r="BK338" s="406"/>
      <c r="BL338" s="406"/>
      <c r="BM338" s="406"/>
      <c r="BN338" s="406"/>
      <c r="BO338" s="406"/>
      <c r="BP338" s="406"/>
      <c r="BQ338" s="406"/>
      <c r="BR338" s="406"/>
      <c r="BS338" s="406"/>
      <c r="BT338" s="411" t="s">
        <v>175</v>
      </c>
      <c r="BU338" s="411"/>
      <c r="BV338" s="411"/>
      <c r="BW338" s="411"/>
      <c r="BX338" s="411"/>
      <c r="BY338" s="411"/>
      <c r="BZ338" s="411"/>
      <c r="CA338" s="411"/>
      <c r="CB338" s="411"/>
      <c r="CC338" s="411"/>
      <c r="CD338" s="411"/>
      <c r="CE338" s="411"/>
      <c r="CF338" s="411"/>
      <c r="CG338" s="411"/>
      <c r="CH338" s="411"/>
      <c r="CI338" s="411"/>
      <c r="CJ338" s="412">
        <f>SUM(CJ336:CJ337)</f>
        <v>0</v>
      </c>
      <c r="CK338" s="412"/>
      <c r="CL338" s="412"/>
      <c r="CM338" s="412"/>
      <c r="CN338" s="412"/>
      <c r="CO338" s="412"/>
      <c r="CP338" s="412"/>
      <c r="CQ338" s="412"/>
      <c r="CR338" s="412"/>
      <c r="CS338" s="412"/>
      <c r="CT338" s="412"/>
      <c r="CU338" s="412"/>
      <c r="CV338" s="412"/>
      <c r="CW338" s="412"/>
      <c r="CX338" s="412"/>
      <c r="CY338" s="412"/>
      <c r="CZ338" s="412"/>
      <c r="DA338" s="412"/>
    </row>
    <row r="339" spans="1:105" s="124" customFormat="1" ht="14.25">
      <c r="A339" s="140"/>
      <c r="B339" s="140"/>
      <c r="C339" s="140"/>
      <c r="D339" s="140"/>
      <c r="E339" s="140"/>
      <c r="F339" s="140"/>
      <c r="G339" s="140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  <c r="CY339" s="142"/>
      <c r="CZ339" s="142"/>
      <c r="DA339" s="142"/>
    </row>
    <row r="340" spans="1:105" s="124" customFormat="1" ht="33" customHeight="1">
      <c r="A340" s="413" t="s">
        <v>373</v>
      </c>
      <c r="B340" s="413"/>
      <c r="C340" s="413"/>
      <c r="D340" s="413"/>
      <c r="E340" s="413"/>
      <c r="F340" s="413"/>
      <c r="G340" s="413"/>
      <c r="H340" s="413"/>
      <c r="I340" s="413"/>
      <c r="J340" s="413"/>
      <c r="K340" s="413"/>
      <c r="L340" s="413"/>
      <c r="M340" s="413"/>
      <c r="N340" s="413"/>
      <c r="O340" s="413"/>
      <c r="P340" s="413"/>
      <c r="Q340" s="413"/>
      <c r="R340" s="413"/>
      <c r="S340" s="413"/>
      <c r="T340" s="413"/>
      <c r="U340" s="413"/>
      <c r="V340" s="413"/>
      <c r="W340" s="413"/>
      <c r="X340" s="413"/>
      <c r="Y340" s="413"/>
      <c r="Z340" s="413"/>
      <c r="AA340" s="413"/>
      <c r="AB340" s="413"/>
      <c r="AC340" s="413"/>
      <c r="AD340" s="413"/>
      <c r="AE340" s="413"/>
      <c r="AF340" s="413"/>
      <c r="AG340" s="413"/>
      <c r="AH340" s="413"/>
      <c r="AI340" s="413"/>
      <c r="AJ340" s="413"/>
      <c r="AK340" s="413"/>
      <c r="AL340" s="413"/>
      <c r="AM340" s="413"/>
      <c r="AN340" s="413"/>
      <c r="AO340" s="413"/>
      <c r="AP340" s="413"/>
      <c r="AQ340" s="413"/>
      <c r="AR340" s="413"/>
      <c r="AS340" s="413"/>
      <c r="AT340" s="413"/>
      <c r="AU340" s="413"/>
      <c r="AV340" s="413"/>
      <c r="AW340" s="413"/>
      <c r="AX340" s="413"/>
      <c r="AY340" s="413"/>
      <c r="AZ340" s="413"/>
      <c r="BA340" s="413"/>
      <c r="BB340" s="413"/>
      <c r="BC340" s="413"/>
      <c r="BD340" s="413"/>
      <c r="BE340" s="413"/>
      <c r="BF340" s="413"/>
      <c r="BG340" s="413"/>
      <c r="BH340" s="413"/>
      <c r="BI340" s="413"/>
      <c r="BJ340" s="413"/>
      <c r="BK340" s="413"/>
      <c r="BL340" s="413"/>
      <c r="BM340" s="413"/>
      <c r="BN340" s="413"/>
      <c r="BO340" s="413"/>
      <c r="BP340" s="413"/>
      <c r="BQ340" s="413"/>
      <c r="BR340" s="413"/>
      <c r="BS340" s="413"/>
      <c r="BT340" s="413"/>
      <c r="BU340" s="413"/>
      <c r="BV340" s="413"/>
      <c r="BW340" s="413"/>
      <c r="BX340" s="413"/>
      <c r="BY340" s="413"/>
      <c r="BZ340" s="413"/>
      <c r="CA340" s="413"/>
      <c r="CB340" s="413"/>
      <c r="CC340" s="413"/>
      <c r="CD340" s="413"/>
      <c r="CE340" s="413"/>
      <c r="CF340" s="413"/>
      <c r="CG340" s="413"/>
      <c r="CH340" s="413"/>
      <c r="CI340" s="413"/>
      <c r="CJ340" s="413"/>
      <c r="CK340" s="413"/>
      <c r="CL340" s="413"/>
      <c r="CM340" s="413"/>
      <c r="CN340" s="413"/>
      <c r="CO340" s="413"/>
      <c r="CP340" s="413"/>
      <c r="CQ340" s="413"/>
      <c r="CR340" s="413"/>
      <c r="CS340" s="413"/>
      <c r="CT340" s="413"/>
      <c r="CU340" s="413"/>
      <c r="CV340" s="413"/>
      <c r="CW340" s="413"/>
      <c r="CX340" s="413"/>
      <c r="CY340" s="413"/>
      <c r="CZ340" s="413"/>
      <c r="DA340" s="413"/>
    </row>
    <row r="341" spans="1:105" s="124" customFormat="1" ht="14.25">
      <c r="A341" s="140"/>
      <c r="B341" s="140"/>
      <c r="C341" s="140"/>
      <c r="D341" s="140"/>
      <c r="E341" s="140"/>
      <c r="F341" s="140"/>
      <c r="G341" s="140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41"/>
      <c r="AV341" s="141"/>
      <c r="AW341" s="141"/>
      <c r="AX341" s="141"/>
      <c r="AY341" s="141"/>
      <c r="AZ341" s="141"/>
      <c r="BA341" s="141"/>
      <c r="BB341" s="141"/>
      <c r="BC341" s="141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  <c r="CW341" s="142"/>
      <c r="CX341" s="142"/>
      <c r="CY341" s="142"/>
      <c r="CZ341" s="142"/>
      <c r="DA341" s="142"/>
    </row>
    <row r="342" spans="1:105" s="124" customFormat="1" ht="14.25">
      <c r="A342" s="406" t="s">
        <v>42</v>
      </c>
      <c r="B342" s="406"/>
      <c r="C342" s="406"/>
      <c r="D342" s="406"/>
      <c r="E342" s="406"/>
      <c r="F342" s="406"/>
      <c r="G342" s="406"/>
      <c r="H342" s="407"/>
      <c r="I342" s="407"/>
      <c r="J342" s="407"/>
      <c r="K342" s="407"/>
      <c r="L342" s="407"/>
      <c r="M342" s="407"/>
      <c r="N342" s="407"/>
      <c r="O342" s="407"/>
      <c r="P342" s="407"/>
      <c r="Q342" s="407"/>
      <c r="R342" s="407"/>
      <c r="S342" s="407"/>
      <c r="T342" s="407"/>
      <c r="U342" s="407"/>
      <c r="V342" s="407"/>
      <c r="W342" s="407"/>
      <c r="X342" s="407"/>
      <c r="Y342" s="407"/>
      <c r="Z342" s="407"/>
      <c r="AA342" s="407"/>
      <c r="AB342" s="407"/>
      <c r="AC342" s="407"/>
      <c r="AD342" s="407"/>
      <c r="AE342" s="407"/>
      <c r="AF342" s="407"/>
      <c r="AG342" s="407"/>
      <c r="AH342" s="407"/>
      <c r="AI342" s="407"/>
      <c r="AJ342" s="407"/>
      <c r="AK342" s="407"/>
      <c r="AL342" s="407"/>
      <c r="AM342" s="407"/>
      <c r="AN342" s="407"/>
      <c r="AO342" s="407"/>
      <c r="AP342" s="407"/>
      <c r="AQ342" s="407"/>
      <c r="AR342" s="407"/>
      <c r="AS342" s="407"/>
      <c r="AT342" s="407"/>
      <c r="AU342" s="407"/>
      <c r="AV342" s="407"/>
      <c r="AW342" s="407"/>
      <c r="AX342" s="407"/>
      <c r="AY342" s="407"/>
      <c r="AZ342" s="407"/>
      <c r="BA342" s="407"/>
      <c r="BB342" s="407"/>
      <c r="BC342" s="407"/>
      <c r="BD342" s="407"/>
      <c r="BE342" s="407"/>
      <c r="BF342" s="407"/>
      <c r="BG342" s="407"/>
      <c r="BH342" s="407"/>
      <c r="BI342" s="407"/>
      <c r="BJ342" s="407"/>
      <c r="BK342" s="407"/>
      <c r="BL342" s="407"/>
      <c r="BM342" s="407"/>
      <c r="BN342" s="407"/>
      <c r="BO342" s="407"/>
      <c r="BP342" s="407"/>
      <c r="BQ342" s="407"/>
      <c r="BR342" s="407"/>
      <c r="BS342" s="407"/>
      <c r="BT342" s="408"/>
      <c r="BU342" s="408"/>
      <c r="BV342" s="408"/>
      <c r="BW342" s="408"/>
      <c r="BX342" s="408"/>
      <c r="BY342" s="408"/>
      <c r="BZ342" s="408"/>
      <c r="CA342" s="408"/>
      <c r="CB342" s="408"/>
      <c r="CC342" s="408"/>
      <c r="CD342" s="408"/>
      <c r="CE342" s="408"/>
      <c r="CF342" s="408"/>
      <c r="CG342" s="408"/>
      <c r="CH342" s="408"/>
      <c r="CI342" s="408"/>
      <c r="CJ342" s="409"/>
      <c r="CK342" s="409"/>
      <c r="CL342" s="409"/>
      <c r="CM342" s="409"/>
      <c r="CN342" s="409"/>
      <c r="CO342" s="409"/>
      <c r="CP342" s="409"/>
      <c r="CQ342" s="409"/>
      <c r="CR342" s="409"/>
      <c r="CS342" s="409"/>
      <c r="CT342" s="409"/>
      <c r="CU342" s="409"/>
      <c r="CV342" s="409"/>
      <c r="CW342" s="409"/>
      <c r="CX342" s="409"/>
      <c r="CY342" s="409"/>
      <c r="CZ342" s="409"/>
      <c r="DA342" s="409"/>
    </row>
    <row r="343" spans="1:105" s="124" customFormat="1" ht="14.25">
      <c r="A343" s="406" t="s">
        <v>348</v>
      </c>
      <c r="B343" s="406"/>
      <c r="C343" s="406"/>
      <c r="D343" s="406"/>
      <c r="E343" s="406"/>
      <c r="F343" s="406"/>
      <c r="G343" s="406"/>
      <c r="H343" s="407"/>
      <c r="I343" s="407"/>
      <c r="J343" s="407"/>
      <c r="K343" s="407"/>
      <c r="L343" s="407"/>
      <c r="M343" s="407"/>
      <c r="N343" s="407"/>
      <c r="O343" s="407"/>
      <c r="P343" s="407"/>
      <c r="Q343" s="407"/>
      <c r="R343" s="407"/>
      <c r="S343" s="407"/>
      <c r="T343" s="407"/>
      <c r="U343" s="407"/>
      <c r="V343" s="407"/>
      <c r="W343" s="407"/>
      <c r="X343" s="407"/>
      <c r="Y343" s="407"/>
      <c r="Z343" s="407"/>
      <c r="AA343" s="407"/>
      <c r="AB343" s="407"/>
      <c r="AC343" s="407"/>
      <c r="AD343" s="407"/>
      <c r="AE343" s="407"/>
      <c r="AF343" s="407"/>
      <c r="AG343" s="407"/>
      <c r="AH343" s="407"/>
      <c r="AI343" s="407"/>
      <c r="AJ343" s="407"/>
      <c r="AK343" s="407"/>
      <c r="AL343" s="407"/>
      <c r="AM343" s="407"/>
      <c r="AN343" s="407"/>
      <c r="AO343" s="407"/>
      <c r="AP343" s="407"/>
      <c r="AQ343" s="407"/>
      <c r="AR343" s="407"/>
      <c r="AS343" s="407"/>
      <c r="AT343" s="407"/>
      <c r="AU343" s="407"/>
      <c r="AV343" s="407"/>
      <c r="AW343" s="407"/>
      <c r="AX343" s="407"/>
      <c r="AY343" s="407"/>
      <c r="AZ343" s="407"/>
      <c r="BA343" s="407"/>
      <c r="BB343" s="407"/>
      <c r="BC343" s="407"/>
      <c r="BD343" s="407"/>
      <c r="BE343" s="407"/>
      <c r="BF343" s="407"/>
      <c r="BG343" s="407"/>
      <c r="BH343" s="407"/>
      <c r="BI343" s="407"/>
      <c r="BJ343" s="407"/>
      <c r="BK343" s="407"/>
      <c r="BL343" s="407"/>
      <c r="BM343" s="407"/>
      <c r="BN343" s="407"/>
      <c r="BO343" s="407"/>
      <c r="BP343" s="407"/>
      <c r="BQ343" s="407"/>
      <c r="BR343" s="407"/>
      <c r="BS343" s="407"/>
      <c r="BT343" s="408"/>
      <c r="BU343" s="408"/>
      <c r="BV343" s="408"/>
      <c r="BW343" s="408"/>
      <c r="BX343" s="408"/>
      <c r="BY343" s="408"/>
      <c r="BZ343" s="408"/>
      <c r="CA343" s="408"/>
      <c r="CB343" s="408"/>
      <c r="CC343" s="408"/>
      <c r="CD343" s="408"/>
      <c r="CE343" s="408"/>
      <c r="CF343" s="408"/>
      <c r="CG343" s="408"/>
      <c r="CH343" s="408"/>
      <c r="CI343" s="408"/>
      <c r="CJ343" s="409">
        <v>0</v>
      </c>
      <c r="CK343" s="409"/>
      <c r="CL343" s="409"/>
      <c r="CM343" s="409"/>
      <c r="CN343" s="409"/>
      <c r="CO343" s="409"/>
      <c r="CP343" s="409"/>
      <c r="CQ343" s="409"/>
      <c r="CR343" s="409"/>
      <c r="CS343" s="409"/>
      <c r="CT343" s="409"/>
      <c r="CU343" s="409"/>
      <c r="CV343" s="409"/>
      <c r="CW343" s="409"/>
      <c r="CX343" s="409"/>
      <c r="CY343" s="409"/>
      <c r="CZ343" s="409"/>
      <c r="DA343" s="409"/>
    </row>
    <row r="344" spans="1:105" s="124" customFormat="1" ht="14.25">
      <c r="A344" s="406"/>
      <c r="B344" s="406"/>
      <c r="C344" s="406"/>
      <c r="D344" s="406"/>
      <c r="E344" s="406"/>
      <c r="F344" s="406"/>
      <c r="G344" s="406"/>
      <c r="H344" s="410" t="s">
        <v>192</v>
      </c>
      <c r="I344" s="410"/>
      <c r="J344" s="410"/>
      <c r="K344" s="410"/>
      <c r="L344" s="410"/>
      <c r="M344" s="410"/>
      <c r="N344" s="410"/>
      <c r="O344" s="410"/>
      <c r="P344" s="410"/>
      <c r="Q344" s="410"/>
      <c r="R344" s="410"/>
      <c r="S344" s="410"/>
      <c r="T344" s="410"/>
      <c r="U344" s="410"/>
      <c r="V344" s="410"/>
      <c r="W344" s="410"/>
      <c r="X344" s="410"/>
      <c r="Y344" s="410"/>
      <c r="Z344" s="410"/>
      <c r="AA344" s="410"/>
      <c r="AB344" s="410"/>
      <c r="AC344" s="410"/>
      <c r="AD344" s="410"/>
      <c r="AE344" s="410"/>
      <c r="AF344" s="410"/>
      <c r="AG344" s="410"/>
      <c r="AH344" s="410"/>
      <c r="AI344" s="410"/>
      <c r="AJ344" s="410"/>
      <c r="AK344" s="410"/>
      <c r="AL344" s="410"/>
      <c r="AM344" s="410"/>
      <c r="AN344" s="410"/>
      <c r="AO344" s="410"/>
      <c r="AP344" s="410"/>
      <c r="AQ344" s="410"/>
      <c r="AR344" s="410"/>
      <c r="AS344" s="410"/>
      <c r="AT344" s="410"/>
      <c r="AU344" s="410"/>
      <c r="AV344" s="410"/>
      <c r="AW344" s="410"/>
      <c r="AX344" s="410"/>
      <c r="AY344" s="410"/>
      <c r="AZ344" s="410"/>
      <c r="BA344" s="410"/>
      <c r="BB344" s="410"/>
      <c r="BC344" s="410"/>
      <c r="BD344" s="407"/>
      <c r="BE344" s="407"/>
      <c r="BF344" s="407"/>
      <c r="BG344" s="407"/>
      <c r="BH344" s="407"/>
      <c r="BI344" s="407"/>
      <c r="BJ344" s="407"/>
      <c r="BK344" s="407"/>
      <c r="BL344" s="407"/>
      <c r="BM344" s="407"/>
      <c r="BN344" s="407"/>
      <c r="BO344" s="407"/>
      <c r="BP344" s="407"/>
      <c r="BQ344" s="407"/>
      <c r="BR344" s="407"/>
      <c r="BS344" s="407"/>
      <c r="BT344" s="411" t="s">
        <v>175</v>
      </c>
      <c r="BU344" s="411"/>
      <c r="BV344" s="411"/>
      <c r="BW344" s="411"/>
      <c r="BX344" s="411"/>
      <c r="BY344" s="411"/>
      <c r="BZ344" s="411"/>
      <c r="CA344" s="411"/>
      <c r="CB344" s="411"/>
      <c r="CC344" s="411"/>
      <c r="CD344" s="411"/>
      <c r="CE344" s="411"/>
      <c r="CF344" s="411"/>
      <c r="CG344" s="411"/>
      <c r="CH344" s="411"/>
      <c r="CI344" s="411"/>
      <c r="CJ344" s="412">
        <f>CJ343+CJ342</f>
        <v>0</v>
      </c>
      <c r="CK344" s="412"/>
      <c r="CL344" s="412"/>
      <c r="CM344" s="412"/>
      <c r="CN344" s="412"/>
      <c r="CO344" s="412"/>
      <c r="CP344" s="412"/>
      <c r="CQ344" s="412"/>
      <c r="CR344" s="412"/>
      <c r="CS344" s="412"/>
      <c r="CT344" s="412"/>
      <c r="CU344" s="412"/>
      <c r="CV344" s="412"/>
      <c r="CW344" s="412"/>
      <c r="CX344" s="412"/>
      <c r="CY344" s="412"/>
      <c r="CZ344" s="412"/>
      <c r="DA344" s="412"/>
    </row>
  </sheetData>
  <sheetProtection/>
  <mergeCells count="1009">
    <mergeCell ref="A324:G324"/>
    <mergeCell ref="H324:BC324"/>
    <mergeCell ref="BD324:BS324"/>
    <mergeCell ref="BT324:CI324"/>
    <mergeCell ref="CJ324:DA324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BT247:CI247"/>
    <mergeCell ref="CJ247:DA247"/>
    <mergeCell ref="A248:G248"/>
    <mergeCell ref="H248:BS248"/>
    <mergeCell ref="BT248:CI248"/>
    <mergeCell ref="A45:DA45"/>
    <mergeCell ref="A47:F48"/>
    <mergeCell ref="BW47:CL48"/>
    <mergeCell ref="CM47:DA48"/>
    <mergeCell ref="A52:F53"/>
    <mergeCell ref="BW52:CL53"/>
    <mergeCell ref="CM52:DA53"/>
    <mergeCell ref="BW49:CL49"/>
    <mergeCell ref="CM49:DA49"/>
    <mergeCell ref="A50:F50"/>
    <mergeCell ref="CM50:DA50"/>
    <mergeCell ref="H53:BV53"/>
    <mergeCell ref="H47:BV47"/>
    <mergeCell ref="H48:BV48"/>
    <mergeCell ref="A51:F51"/>
    <mergeCell ref="H51:BV51"/>
    <mergeCell ref="CM55:DA55"/>
    <mergeCell ref="CM54:DA54"/>
    <mergeCell ref="A49:F49"/>
    <mergeCell ref="H49:BV49"/>
    <mergeCell ref="CM51:DA51"/>
    <mergeCell ref="H52:BV52"/>
    <mergeCell ref="A55:F55"/>
    <mergeCell ref="H55:BV55"/>
    <mergeCell ref="BW55:CL55"/>
    <mergeCell ref="H50:BV50"/>
    <mergeCell ref="BW50:CL50"/>
    <mergeCell ref="BW51:CL51"/>
    <mergeCell ref="H54:BV54"/>
    <mergeCell ref="BW54:CL54"/>
    <mergeCell ref="G59:BV59"/>
    <mergeCell ref="A28:CL28"/>
    <mergeCell ref="A57:F57"/>
    <mergeCell ref="H57:BV57"/>
    <mergeCell ref="BW57:CL57"/>
    <mergeCell ref="CM57:DA57"/>
    <mergeCell ref="A59:F59"/>
    <mergeCell ref="BW59:CL59"/>
    <mergeCell ref="CM59:DA59"/>
    <mergeCell ref="A46:F46"/>
    <mergeCell ref="CJ22:DA22"/>
    <mergeCell ref="G17:AD17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A18:AD18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A21:F21"/>
    <mergeCell ref="G21:AD21"/>
    <mergeCell ref="AE21:AY21"/>
    <mergeCell ref="AZ21:BQ21"/>
    <mergeCell ref="BR21:CI21"/>
    <mergeCell ref="CJ21:DA21"/>
    <mergeCell ref="A43:F43"/>
    <mergeCell ref="H43:BV43"/>
    <mergeCell ref="BW43:CL43"/>
    <mergeCell ref="A15:DA15"/>
    <mergeCell ref="A16:DA16"/>
    <mergeCell ref="AE17:AY17"/>
    <mergeCell ref="AZ17:BQ17"/>
    <mergeCell ref="BR17:CI17"/>
    <mergeCell ref="CJ17:DA17"/>
    <mergeCell ref="A17:F17"/>
    <mergeCell ref="A152:DA152"/>
    <mergeCell ref="A154:G154"/>
    <mergeCell ref="H154:AO154"/>
    <mergeCell ref="AZ18:BQ18"/>
    <mergeCell ref="BR18:CI18"/>
    <mergeCell ref="CJ18:DA18"/>
    <mergeCell ref="A56:F56"/>
    <mergeCell ref="H56:BV56"/>
    <mergeCell ref="BW56:CL56"/>
    <mergeCell ref="CM56:DA56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38:DA138"/>
    <mergeCell ref="A140:G140"/>
    <mergeCell ref="H140:BC140"/>
    <mergeCell ref="BD140:BS140"/>
    <mergeCell ref="BT140:CI140"/>
    <mergeCell ref="CJ140:DA140"/>
    <mergeCell ref="A136:G136"/>
    <mergeCell ref="H136:AO136"/>
    <mergeCell ref="AP136:BE136"/>
    <mergeCell ref="BF136:BU136"/>
    <mergeCell ref="BV136:CK136"/>
    <mergeCell ref="CL136:DA136"/>
    <mergeCell ref="A135:G135"/>
    <mergeCell ref="H135:AO135"/>
    <mergeCell ref="AP135:BE135"/>
    <mergeCell ref="BF135:BU135"/>
    <mergeCell ref="BV135:CK135"/>
    <mergeCell ref="CL135:DA135"/>
    <mergeCell ref="A133:G133"/>
    <mergeCell ref="H133:AO133"/>
    <mergeCell ref="AP133:BE133"/>
    <mergeCell ref="BF133:BU133"/>
    <mergeCell ref="BV133:CK133"/>
    <mergeCell ref="CL133:DA133"/>
    <mergeCell ref="CL131:DA131"/>
    <mergeCell ref="A132:G132"/>
    <mergeCell ref="H132:AO132"/>
    <mergeCell ref="AP132:BE132"/>
    <mergeCell ref="BF132:BU132"/>
    <mergeCell ref="BV132:CK132"/>
    <mergeCell ref="CL132:DA132"/>
    <mergeCell ref="A123:DA123"/>
    <mergeCell ref="X125:DA125"/>
    <mergeCell ref="A127:AO127"/>
    <mergeCell ref="AP127:DA127"/>
    <mergeCell ref="A129:DA129"/>
    <mergeCell ref="A131:G131"/>
    <mergeCell ref="H131:AO131"/>
    <mergeCell ref="AP131:BE131"/>
    <mergeCell ref="BF131:BU131"/>
    <mergeCell ref="BV131:CK131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X113:DA113"/>
    <mergeCell ref="A115:AO115"/>
    <mergeCell ref="AP115:DA115"/>
    <mergeCell ref="A117:G117"/>
    <mergeCell ref="H117:BC117"/>
    <mergeCell ref="BD117:BS117"/>
    <mergeCell ref="BT117:CI117"/>
    <mergeCell ref="CJ117:DA117"/>
    <mergeCell ref="A109:G109"/>
    <mergeCell ref="H109:BC109"/>
    <mergeCell ref="BD109:BS109"/>
    <mergeCell ref="BT109:CI109"/>
    <mergeCell ref="CJ109:DA109"/>
    <mergeCell ref="A111:DA111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BT105:CI105"/>
    <mergeCell ref="CJ105:DA105"/>
    <mergeCell ref="A106:G106"/>
    <mergeCell ref="H106:BC106"/>
    <mergeCell ref="BD106:BS106"/>
    <mergeCell ref="BT106:CI106"/>
    <mergeCell ref="CJ106:DA106"/>
    <mergeCell ref="A150:G150"/>
    <mergeCell ref="H150:AO150"/>
    <mergeCell ref="AP150:BE150"/>
    <mergeCell ref="BF150:BU150"/>
    <mergeCell ref="BV150:CK150"/>
    <mergeCell ref="CL150:DA150"/>
    <mergeCell ref="A149:G149"/>
    <mergeCell ref="H149:AO149"/>
    <mergeCell ref="AP149:BE149"/>
    <mergeCell ref="BF149:BU149"/>
    <mergeCell ref="BV149:CK149"/>
    <mergeCell ref="CL149:DA149"/>
    <mergeCell ref="A76:DA76"/>
    <mergeCell ref="A148:G148"/>
    <mergeCell ref="H148:AO148"/>
    <mergeCell ref="AP148:BE148"/>
    <mergeCell ref="BF148:BU148"/>
    <mergeCell ref="BV148:CK148"/>
    <mergeCell ref="CL148:DA148"/>
    <mergeCell ref="A99:DA99"/>
    <mergeCell ref="X101:DA101"/>
    <mergeCell ref="A103:AO103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CM43:DA43"/>
    <mergeCell ref="A44:F44"/>
    <mergeCell ref="G44:BV44"/>
    <mergeCell ref="BW44:CL44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19:F19"/>
    <mergeCell ref="G19:AD19"/>
    <mergeCell ref="AE19:AY19"/>
    <mergeCell ref="AZ19:BQ19"/>
    <mergeCell ref="BR19:CI19"/>
    <mergeCell ref="CJ19:DA19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X80:DA80"/>
    <mergeCell ref="A82:AO82"/>
    <mergeCell ref="AP82:DA82"/>
    <mergeCell ref="A84:G84"/>
    <mergeCell ref="H84:BC84"/>
    <mergeCell ref="BD84:BS84"/>
    <mergeCell ref="BT84:CD84"/>
    <mergeCell ref="CE84:DA84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X90:DA90"/>
    <mergeCell ref="A92:AO92"/>
    <mergeCell ref="AP92:DA92"/>
    <mergeCell ref="A94:G94"/>
    <mergeCell ref="H94:BC94"/>
    <mergeCell ref="BD94:BS94"/>
    <mergeCell ref="BT94:CD94"/>
    <mergeCell ref="CE94:DA94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A146:DA146"/>
    <mergeCell ref="AP103:DA103"/>
    <mergeCell ref="A105:G105"/>
    <mergeCell ref="H105:BC105"/>
    <mergeCell ref="BD105:BS105"/>
    <mergeCell ref="AP154:BE154"/>
    <mergeCell ref="BF154:BU154"/>
    <mergeCell ref="BV154:CK154"/>
    <mergeCell ref="CL154:DA154"/>
    <mergeCell ref="A155:G155"/>
    <mergeCell ref="H155:AO155"/>
    <mergeCell ref="AP155:BE155"/>
    <mergeCell ref="BF155:BU155"/>
    <mergeCell ref="BV155:CK155"/>
    <mergeCell ref="CL155:DA155"/>
    <mergeCell ref="A156:G156"/>
    <mergeCell ref="H156:AO156"/>
    <mergeCell ref="AP156:BE156"/>
    <mergeCell ref="BF156:BU156"/>
    <mergeCell ref="BV156:CK156"/>
    <mergeCell ref="CL156:DA156"/>
    <mergeCell ref="A157:G157"/>
    <mergeCell ref="H157:AO157"/>
    <mergeCell ref="AP157:BE157"/>
    <mergeCell ref="BF157:BU157"/>
    <mergeCell ref="BV157:CK157"/>
    <mergeCell ref="CL157:DA157"/>
    <mergeCell ref="A158:G158"/>
    <mergeCell ref="H158:AO158"/>
    <mergeCell ref="AP158:BE158"/>
    <mergeCell ref="BF158:BU158"/>
    <mergeCell ref="BV158:CK158"/>
    <mergeCell ref="CL158:DA158"/>
    <mergeCell ref="A159:G159"/>
    <mergeCell ref="H159:AO159"/>
    <mergeCell ref="AP159:BE159"/>
    <mergeCell ref="BF159:BU159"/>
    <mergeCell ref="BV159:CK159"/>
    <mergeCell ref="CL159:DA159"/>
    <mergeCell ref="A161:DA161"/>
    <mergeCell ref="A163:G163"/>
    <mergeCell ref="H163:AO163"/>
    <mergeCell ref="AP163:BE163"/>
    <mergeCell ref="BF163:BU163"/>
    <mergeCell ref="BV163:CK163"/>
    <mergeCell ref="CL163:DA163"/>
    <mergeCell ref="A164:G164"/>
    <mergeCell ref="H164:AO164"/>
    <mergeCell ref="AP164:BE164"/>
    <mergeCell ref="BF164:BU164"/>
    <mergeCell ref="BV164:CK164"/>
    <mergeCell ref="CL164:DA164"/>
    <mergeCell ref="A165:G165"/>
    <mergeCell ref="H165:AO165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167:G167"/>
    <mergeCell ref="H167:AO167"/>
    <mergeCell ref="AP167:BE167"/>
    <mergeCell ref="BF167:BU167"/>
    <mergeCell ref="BV167:CK167"/>
    <mergeCell ref="CL167:DA167"/>
    <mergeCell ref="A168:G168"/>
    <mergeCell ref="H168:AO168"/>
    <mergeCell ref="AP168:BE168"/>
    <mergeCell ref="BF168:BU168"/>
    <mergeCell ref="BV168:CK168"/>
    <mergeCell ref="CL168:DA168"/>
    <mergeCell ref="A170:DA170"/>
    <mergeCell ref="A172:G172"/>
    <mergeCell ref="H172:BC172"/>
    <mergeCell ref="BD172:BS172"/>
    <mergeCell ref="BT172:CI172"/>
    <mergeCell ref="CJ172:DA172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8:DA178"/>
    <mergeCell ref="A180:G180"/>
    <mergeCell ref="H180:BC180"/>
    <mergeCell ref="BD180:BS180"/>
    <mergeCell ref="BT180:CI180"/>
    <mergeCell ref="CJ180:DA180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84:DA184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92:DA192"/>
    <mergeCell ref="A194:G194"/>
    <mergeCell ref="H194:BC194"/>
    <mergeCell ref="BD194:BS194"/>
    <mergeCell ref="BT194:CI194"/>
    <mergeCell ref="CJ194:DA194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A200:G200"/>
    <mergeCell ref="H200:BC200"/>
    <mergeCell ref="BD200:BS200"/>
    <mergeCell ref="BT200:CI200"/>
    <mergeCell ref="CJ200:DA200"/>
    <mergeCell ref="A202:DA202"/>
    <mergeCell ref="A204:G204"/>
    <mergeCell ref="H204:BC204"/>
    <mergeCell ref="BD204:BS204"/>
    <mergeCell ref="BT204:CI204"/>
    <mergeCell ref="CJ204:DA204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9:DA209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8:DA218"/>
    <mergeCell ref="A220:G220"/>
    <mergeCell ref="H220:BC220"/>
    <mergeCell ref="BD220:BS220"/>
    <mergeCell ref="BT220:CI220"/>
    <mergeCell ref="CJ220:DA220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24:DA224"/>
    <mergeCell ref="A226:G226"/>
    <mergeCell ref="H226:BS226"/>
    <mergeCell ref="BT226:CI226"/>
    <mergeCell ref="CJ226:DA226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30:DA230"/>
    <mergeCell ref="A232:G232"/>
    <mergeCell ref="H232:BS232"/>
    <mergeCell ref="BT232:CI232"/>
    <mergeCell ref="CJ232:DA232"/>
    <mergeCell ref="A233:G233"/>
    <mergeCell ref="H233:BS233"/>
    <mergeCell ref="BT233:CI233"/>
    <mergeCell ref="CJ233:DA233"/>
    <mergeCell ref="A234:G234"/>
    <mergeCell ref="H234:BS234"/>
    <mergeCell ref="BT234:CI234"/>
    <mergeCell ref="CJ234:DA234"/>
    <mergeCell ref="A235:G235"/>
    <mergeCell ref="H235:BS235"/>
    <mergeCell ref="BT235:CI235"/>
    <mergeCell ref="CJ235:DA235"/>
    <mergeCell ref="A237:DA237"/>
    <mergeCell ref="A239:G239"/>
    <mergeCell ref="H239:BS239"/>
    <mergeCell ref="BT239:CI239"/>
    <mergeCell ref="CJ239:DA239"/>
    <mergeCell ref="A240:G240"/>
    <mergeCell ref="H240:BS240"/>
    <mergeCell ref="BT240:CI240"/>
    <mergeCell ref="CJ240:DA240"/>
    <mergeCell ref="A241:G241"/>
    <mergeCell ref="H241:BS241"/>
    <mergeCell ref="BT241:CI241"/>
    <mergeCell ref="CJ241:DA241"/>
    <mergeCell ref="A242:G242"/>
    <mergeCell ref="H242:BS242"/>
    <mergeCell ref="BT242:CI242"/>
    <mergeCell ref="CJ242:DA242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CJ248:DA248"/>
    <mergeCell ref="H246:BS246"/>
    <mergeCell ref="A246:G246"/>
    <mergeCell ref="BT246:CI246"/>
    <mergeCell ref="CJ246:DA246"/>
    <mergeCell ref="A247:G247"/>
    <mergeCell ref="H247:BS247"/>
    <mergeCell ref="A249:G249"/>
    <mergeCell ref="H249:BS249"/>
    <mergeCell ref="BT249:CI249"/>
    <mergeCell ref="CJ249:DA249"/>
    <mergeCell ref="A251:DA251"/>
    <mergeCell ref="A253:G253"/>
    <mergeCell ref="H253:BS253"/>
    <mergeCell ref="BT253:CI253"/>
    <mergeCell ref="CJ253:DA253"/>
    <mergeCell ref="A254:G254"/>
    <mergeCell ref="H254:BS254"/>
    <mergeCell ref="BT254:CI254"/>
    <mergeCell ref="CJ254:DA254"/>
    <mergeCell ref="A255:G255"/>
    <mergeCell ref="H255:BS255"/>
    <mergeCell ref="BT255:CI255"/>
    <mergeCell ref="CJ255:DA255"/>
    <mergeCell ref="A257:DA257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61:G261"/>
    <mergeCell ref="H261:BS261"/>
    <mergeCell ref="BT261:CI261"/>
    <mergeCell ref="CJ261:DA261"/>
    <mergeCell ref="A263:DA263"/>
    <mergeCell ref="A265:G265"/>
    <mergeCell ref="H265:BS265"/>
    <mergeCell ref="BT265:CI265"/>
    <mergeCell ref="CJ265:DA265"/>
    <mergeCell ref="A266:G266"/>
    <mergeCell ref="H266:BS266"/>
    <mergeCell ref="BT266:CI266"/>
    <mergeCell ref="CJ266:DA266"/>
    <mergeCell ref="A267:G267"/>
    <mergeCell ref="H267:BS267"/>
    <mergeCell ref="BT267:CI267"/>
    <mergeCell ref="CJ267:DA267"/>
    <mergeCell ref="A269:DA269"/>
    <mergeCell ref="A271:G271"/>
    <mergeCell ref="H271:BC271"/>
    <mergeCell ref="BD271:BS271"/>
    <mergeCell ref="BT271:CI271"/>
    <mergeCell ref="CJ271:DA271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75:DA275"/>
    <mergeCell ref="A277:G277"/>
    <mergeCell ref="H277:BC277"/>
    <mergeCell ref="BD277:BS277"/>
    <mergeCell ref="BT277:CI277"/>
    <mergeCell ref="CJ277:DA277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80:G280"/>
    <mergeCell ref="H280:BC280"/>
    <mergeCell ref="BD280:BS280"/>
    <mergeCell ref="BT280:CI280"/>
    <mergeCell ref="CJ280:DA280"/>
    <mergeCell ref="A282:DA282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6:G286"/>
    <mergeCell ref="H286:BC286"/>
    <mergeCell ref="BD286:BS286"/>
    <mergeCell ref="BT286:CI286"/>
    <mergeCell ref="CJ286:DA286"/>
    <mergeCell ref="A288:DA288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92:G292"/>
    <mergeCell ref="H292:BC292"/>
    <mergeCell ref="BD292:BS292"/>
    <mergeCell ref="BT292:CI292"/>
    <mergeCell ref="CJ292:DA292"/>
    <mergeCell ref="A294:DA294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8:G298"/>
    <mergeCell ref="H298:BC298"/>
    <mergeCell ref="BD298:BS298"/>
    <mergeCell ref="BT298:CI298"/>
    <mergeCell ref="CJ298:DA298"/>
    <mergeCell ref="A300:DA300"/>
    <mergeCell ref="A302:G302"/>
    <mergeCell ref="H302:BC302"/>
    <mergeCell ref="BD302:BS302"/>
    <mergeCell ref="BT302:CI302"/>
    <mergeCell ref="CJ302:DA302"/>
    <mergeCell ref="A303:G303"/>
    <mergeCell ref="H303:BC303"/>
    <mergeCell ref="BD303:BS303"/>
    <mergeCell ref="BT303:CI303"/>
    <mergeCell ref="CJ303:DA303"/>
    <mergeCell ref="A304:G304"/>
    <mergeCell ref="H304:BC304"/>
    <mergeCell ref="BD304:BS304"/>
    <mergeCell ref="BT304:CI304"/>
    <mergeCell ref="CJ304:DA304"/>
    <mergeCell ref="A306:DA306"/>
    <mergeCell ref="A308:G308"/>
    <mergeCell ref="H308:BC308"/>
    <mergeCell ref="BD308:BS308"/>
    <mergeCell ref="BT308:CI308"/>
    <mergeCell ref="CJ308:DA308"/>
    <mergeCell ref="A309:G309"/>
    <mergeCell ref="H309:BC309"/>
    <mergeCell ref="BD309:BS309"/>
    <mergeCell ref="BT309:CI309"/>
    <mergeCell ref="CJ309:DA309"/>
    <mergeCell ref="A310:G310"/>
    <mergeCell ref="H310:BC310"/>
    <mergeCell ref="BD310:BS310"/>
    <mergeCell ref="BT310:CI310"/>
    <mergeCell ref="CJ310:DA310"/>
    <mergeCell ref="A312:DA312"/>
    <mergeCell ref="A314:G314"/>
    <mergeCell ref="H314:BC314"/>
    <mergeCell ref="BD314:BS314"/>
    <mergeCell ref="BT314:CI314"/>
    <mergeCell ref="CJ314:DA314"/>
    <mergeCell ref="A315:G315"/>
    <mergeCell ref="H315:BC315"/>
    <mergeCell ref="BD315:BS315"/>
    <mergeCell ref="BT315:CI315"/>
    <mergeCell ref="CJ315:DA315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9:DA319"/>
    <mergeCell ref="A321:G321"/>
    <mergeCell ref="H321:BC321"/>
    <mergeCell ref="BD321:BS321"/>
    <mergeCell ref="BT321:CI321"/>
    <mergeCell ref="CJ321:DA321"/>
    <mergeCell ref="A325:G325"/>
    <mergeCell ref="H325:BC325"/>
    <mergeCell ref="BD325:BS325"/>
    <mergeCell ref="BT325:CI325"/>
    <mergeCell ref="CJ325:DA325"/>
    <mergeCell ref="A326:G326"/>
    <mergeCell ref="H326:BC326"/>
    <mergeCell ref="BD326:BS326"/>
    <mergeCell ref="BT326:CI326"/>
    <mergeCell ref="CJ326:DA326"/>
    <mergeCell ref="A328:DA328"/>
    <mergeCell ref="A330:G330"/>
    <mergeCell ref="H330:BC330"/>
    <mergeCell ref="BD330:BS330"/>
    <mergeCell ref="BT330:CI330"/>
    <mergeCell ref="CJ330:DA330"/>
    <mergeCell ref="A331:G331"/>
    <mergeCell ref="H331:BC331"/>
    <mergeCell ref="BD331:BS331"/>
    <mergeCell ref="BT331:CI331"/>
    <mergeCell ref="CJ331:DA331"/>
    <mergeCell ref="A332:G332"/>
    <mergeCell ref="H332:BC332"/>
    <mergeCell ref="BD332:BS332"/>
    <mergeCell ref="BT332:CI332"/>
    <mergeCell ref="CJ332:DA332"/>
    <mergeCell ref="A334:DA334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37:DA337"/>
    <mergeCell ref="A338:G338"/>
    <mergeCell ref="H338:BC338"/>
    <mergeCell ref="BD338:BS338"/>
    <mergeCell ref="BT338:CI338"/>
    <mergeCell ref="CJ338:DA338"/>
    <mergeCell ref="A340:DA340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343:DA343"/>
    <mergeCell ref="A344:G344"/>
    <mergeCell ref="H344:BC344"/>
    <mergeCell ref="BD344:BS344"/>
    <mergeCell ref="BT344:CI344"/>
    <mergeCell ref="CJ344:DA344"/>
    <mergeCell ref="A134:G134"/>
    <mergeCell ref="H134:AO134"/>
    <mergeCell ref="AP134:BE134"/>
    <mergeCell ref="BF134:BU134"/>
    <mergeCell ref="BV134:CK134"/>
    <mergeCell ref="CL134:DA134"/>
  </mergeCells>
  <printOptions/>
  <pageMargins left="0.7" right="0.7" top="0.75" bottom="0.75" header="0.3" footer="0.3"/>
  <pageSetup horizontalDpi="600" verticalDpi="600" orientation="portrait" paperSize="9" scale="89" r:id="rId1"/>
  <rowBreaks count="4" manualBreakCount="4">
    <brk id="169" max="255" man="1"/>
    <brk id="217" max="255" man="1"/>
    <brk id="262" max="255" man="1"/>
    <brk id="3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A11" sqref="A11:DX11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9" t="s">
        <v>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8" t="s">
        <v>55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</row>
    <row r="5" spans="1:128" s="91" customFormat="1" ht="49.5" customHeight="1">
      <c r="A5" s="220" t="s">
        <v>267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8" t="s">
        <v>56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</row>
    <row r="8" spans="1:128" s="93" customFormat="1" ht="36" customHeight="1">
      <c r="A8" s="221" t="s">
        <v>268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8" t="s">
        <v>57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</row>
    <row r="11" spans="1:128" s="91" customFormat="1" ht="48" customHeight="1">
      <c r="A11" s="220" t="s">
        <v>269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8" t="s">
        <v>391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8" t="s">
        <v>58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8" t="s">
        <v>59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22" t="s">
        <v>390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8" t="s">
        <v>60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22" t="s">
        <v>392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8" t="s">
        <v>393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</row>
    <row r="20" spans="1:128" s="91" customFormat="1" ht="15">
      <c r="A20" s="97"/>
      <c r="B20" s="218" t="s">
        <v>58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8" t="s">
        <v>61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 t="s">
        <v>394</v>
      </c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  <mergeCell ref="B17:DX17"/>
    <mergeCell ref="A2:DX2"/>
    <mergeCell ref="A4:DX4"/>
    <mergeCell ref="A5:DX5"/>
    <mergeCell ref="A7:DX7"/>
    <mergeCell ref="A8:DX8"/>
    <mergeCell ref="A10:DX10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6">
      <selection activeCell="A5" sqref="A5:DA5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23" t="s">
        <v>62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</row>
    <row r="4" spans="1:105" s="1" customFormat="1" ht="14.25">
      <c r="A4" s="224" t="s">
        <v>409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</row>
    <row r="5" spans="1:105" s="1" customFormat="1" ht="15">
      <c r="A5" s="225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26" t="s">
        <v>64</v>
      </c>
      <c r="B8" s="227"/>
      <c r="C8" s="227"/>
      <c r="D8" s="227"/>
      <c r="E8" s="227"/>
      <c r="F8" s="227"/>
      <c r="G8" s="228"/>
      <c r="H8" s="226" t="s">
        <v>65</v>
      </c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8"/>
      <c r="BT8" s="226" t="s">
        <v>66</v>
      </c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8"/>
    </row>
    <row r="9" spans="1:105" s="3" customFormat="1" ht="12.75">
      <c r="A9" s="229">
        <v>1</v>
      </c>
      <c r="B9" s="230"/>
      <c r="C9" s="230"/>
      <c r="D9" s="230"/>
      <c r="E9" s="230"/>
      <c r="F9" s="230"/>
      <c r="G9" s="231"/>
      <c r="H9" s="229">
        <v>2</v>
      </c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1"/>
      <c r="BT9" s="229">
        <v>3</v>
      </c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1"/>
    </row>
    <row r="10" spans="1:105" s="4" customFormat="1" ht="23.25" customHeight="1">
      <c r="A10" s="232"/>
      <c r="B10" s="233"/>
      <c r="C10" s="233"/>
      <c r="D10" s="233"/>
      <c r="E10" s="233"/>
      <c r="F10" s="233"/>
      <c r="G10" s="234"/>
      <c r="H10" s="235" t="s">
        <v>67</v>
      </c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7"/>
      <c r="BT10" s="238">
        <f>BT11+BT13</f>
        <v>8232791.64</v>
      </c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40"/>
    </row>
    <row r="11" spans="1:105" s="4" customFormat="1" ht="30.75" customHeight="1">
      <c r="A11" s="232"/>
      <c r="B11" s="233"/>
      <c r="C11" s="233"/>
      <c r="D11" s="233"/>
      <c r="E11" s="233"/>
      <c r="F11" s="233"/>
      <c r="G11" s="234"/>
      <c r="H11" s="241" t="s">
        <v>68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3"/>
      <c r="BT11" s="244">
        <v>6989769.64</v>
      </c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6"/>
    </row>
    <row r="12" spans="1:105" s="4" customFormat="1" ht="30.75" customHeight="1">
      <c r="A12" s="232"/>
      <c r="B12" s="233"/>
      <c r="C12" s="233"/>
      <c r="D12" s="233"/>
      <c r="E12" s="233"/>
      <c r="F12" s="233"/>
      <c r="G12" s="234"/>
      <c r="H12" s="247" t="s">
        <v>69</v>
      </c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9"/>
      <c r="BT12" s="244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6"/>
    </row>
    <row r="13" spans="1:105" s="4" customFormat="1" ht="15" customHeight="1">
      <c r="A13" s="232"/>
      <c r="B13" s="233"/>
      <c r="C13" s="233"/>
      <c r="D13" s="233"/>
      <c r="E13" s="233"/>
      <c r="F13" s="233"/>
      <c r="G13" s="234"/>
      <c r="H13" s="250" t="s">
        <v>70</v>
      </c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2"/>
      <c r="BT13" s="244">
        <v>1243022</v>
      </c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6"/>
    </row>
    <row r="14" spans="1:105" s="4" customFormat="1" ht="30.75" customHeight="1">
      <c r="A14" s="232"/>
      <c r="B14" s="233"/>
      <c r="C14" s="233"/>
      <c r="D14" s="233"/>
      <c r="E14" s="233"/>
      <c r="F14" s="233"/>
      <c r="G14" s="234"/>
      <c r="H14" s="247" t="s">
        <v>69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9"/>
      <c r="BT14" s="244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6"/>
    </row>
    <row r="15" spans="1:105" s="4" customFormat="1" ht="23.25" customHeight="1">
      <c r="A15" s="232"/>
      <c r="B15" s="233"/>
      <c r="C15" s="233"/>
      <c r="D15" s="233"/>
      <c r="E15" s="233"/>
      <c r="F15" s="233"/>
      <c r="G15" s="234"/>
      <c r="H15" s="235" t="s">
        <v>71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7"/>
      <c r="BT15" s="238">
        <f>BT22</f>
        <v>14090.52</v>
      </c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40"/>
    </row>
    <row r="16" spans="1:105" s="4" customFormat="1" ht="30.75" customHeight="1">
      <c r="A16" s="232"/>
      <c r="B16" s="233"/>
      <c r="C16" s="233"/>
      <c r="D16" s="233"/>
      <c r="E16" s="233"/>
      <c r="F16" s="233"/>
      <c r="G16" s="234"/>
      <c r="H16" s="241" t="s">
        <v>72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3"/>
      <c r="BT16" s="244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6"/>
    </row>
    <row r="17" spans="1:105" s="4" customFormat="1" ht="30.75" customHeight="1">
      <c r="A17" s="232"/>
      <c r="B17" s="233"/>
      <c r="C17" s="233"/>
      <c r="D17" s="233"/>
      <c r="E17" s="233"/>
      <c r="F17" s="233"/>
      <c r="G17" s="234"/>
      <c r="H17" s="247" t="s">
        <v>73</v>
      </c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9"/>
      <c r="BT17" s="244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6"/>
    </row>
    <row r="18" spans="1:105" s="4" customFormat="1" ht="15" customHeight="1">
      <c r="A18" s="232"/>
      <c r="B18" s="233"/>
      <c r="C18" s="233"/>
      <c r="D18" s="233"/>
      <c r="E18" s="233"/>
      <c r="F18" s="233"/>
      <c r="G18" s="234"/>
      <c r="H18" s="250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2"/>
      <c r="BT18" s="253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5"/>
    </row>
    <row r="19" spans="1:105" s="4" customFormat="1" ht="30.75" customHeight="1">
      <c r="A19" s="232"/>
      <c r="B19" s="233"/>
      <c r="C19" s="233"/>
      <c r="D19" s="233"/>
      <c r="E19" s="233"/>
      <c r="F19" s="233"/>
      <c r="G19" s="234"/>
      <c r="H19" s="247" t="s">
        <v>74</v>
      </c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9"/>
      <c r="BT19" s="253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5"/>
    </row>
    <row r="20" spans="1:105" s="4" customFormat="1" ht="15" customHeight="1">
      <c r="A20" s="232"/>
      <c r="B20" s="233"/>
      <c r="C20" s="233"/>
      <c r="D20" s="233"/>
      <c r="E20" s="233"/>
      <c r="F20" s="233"/>
      <c r="G20" s="234"/>
      <c r="H20" s="241" t="s">
        <v>75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3"/>
      <c r="BT20" s="253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5"/>
    </row>
    <row r="21" spans="1:105" s="4" customFormat="1" ht="15" customHeight="1">
      <c r="A21" s="232"/>
      <c r="B21" s="233"/>
      <c r="C21" s="233"/>
      <c r="D21" s="233"/>
      <c r="E21" s="233"/>
      <c r="F21" s="233"/>
      <c r="G21" s="234"/>
      <c r="H21" s="241" t="s">
        <v>76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3"/>
      <c r="BT21" s="244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6"/>
    </row>
    <row r="22" spans="1:105" s="4" customFormat="1" ht="21" customHeight="1">
      <c r="A22" s="232"/>
      <c r="B22" s="233"/>
      <c r="C22" s="233"/>
      <c r="D22" s="233"/>
      <c r="E22" s="233"/>
      <c r="F22" s="233"/>
      <c r="G22" s="234"/>
      <c r="H22" s="241" t="s">
        <v>77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3"/>
      <c r="BT22" s="244">
        <v>14090.52</v>
      </c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6"/>
    </row>
    <row r="23" spans="1:105" s="4" customFormat="1" ht="23.25" customHeight="1">
      <c r="A23" s="232"/>
      <c r="B23" s="233"/>
      <c r="C23" s="233"/>
      <c r="D23" s="233"/>
      <c r="E23" s="233"/>
      <c r="F23" s="233"/>
      <c r="G23" s="234"/>
      <c r="H23" s="235" t="s">
        <v>78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7"/>
      <c r="BT23" s="238">
        <f>BT25</f>
        <v>471353.67</v>
      </c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40"/>
    </row>
    <row r="24" spans="1:105" s="4" customFormat="1" ht="30.75" customHeight="1">
      <c r="A24" s="232"/>
      <c r="B24" s="233"/>
      <c r="C24" s="233"/>
      <c r="D24" s="233"/>
      <c r="E24" s="233"/>
      <c r="F24" s="233"/>
      <c r="G24" s="234"/>
      <c r="H24" s="241" t="s">
        <v>79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3"/>
      <c r="BT24" s="253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5"/>
    </row>
    <row r="25" spans="1:105" s="4" customFormat="1" ht="15" customHeight="1">
      <c r="A25" s="232"/>
      <c r="B25" s="233"/>
      <c r="C25" s="233"/>
      <c r="D25" s="233"/>
      <c r="E25" s="233"/>
      <c r="F25" s="233"/>
      <c r="G25" s="234"/>
      <c r="H25" s="241" t="s">
        <v>80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3"/>
      <c r="BT25" s="244">
        <v>471353.67</v>
      </c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6"/>
    </row>
    <row r="26" spans="1:105" s="4" customFormat="1" ht="30.75" customHeight="1">
      <c r="A26" s="232"/>
      <c r="B26" s="233"/>
      <c r="C26" s="233"/>
      <c r="D26" s="233"/>
      <c r="E26" s="233"/>
      <c r="F26" s="233"/>
      <c r="G26" s="234"/>
      <c r="H26" s="247" t="s">
        <v>81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9"/>
      <c r="BT26" s="253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5"/>
    </row>
    <row r="27" ht="10.5" customHeight="1"/>
  </sheetData>
  <sheetProtection/>
  <mergeCells count="60">
    <mergeCell ref="A25:G25"/>
    <mergeCell ref="H25:BS25"/>
    <mergeCell ref="BT25:DA25"/>
    <mergeCell ref="A26:G26"/>
    <mergeCell ref="H26:BS26"/>
    <mergeCell ref="BT26:DA26"/>
    <mergeCell ref="A23:G23"/>
    <mergeCell ref="H23:BS23"/>
    <mergeCell ref="BT23:DA23"/>
    <mergeCell ref="A24:G24"/>
    <mergeCell ref="H24:BS24"/>
    <mergeCell ref="BT24:DA24"/>
    <mergeCell ref="A21:G21"/>
    <mergeCell ref="H21:BS21"/>
    <mergeCell ref="BT21:DA21"/>
    <mergeCell ref="A22:G22"/>
    <mergeCell ref="H22:BS22"/>
    <mergeCell ref="BT22:DA22"/>
    <mergeCell ref="A19:G19"/>
    <mergeCell ref="H19:BS19"/>
    <mergeCell ref="BT19:DA19"/>
    <mergeCell ref="A20:G20"/>
    <mergeCell ref="H20:BS20"/>
    <mergeCell ref="BT20:DA20"/>
    <mergeCell ref="A17:G17"/>
    <mergeCell ref="H17:BS17"/>
    <mergeCell ref="BT17:DA17"/>
    <mergeCell ref="A18:G18"/>
    <mergeCell ref="H18:BS18"/>
    <mergeCell ref="BT18:DA18"/>
    <mergeCell ref="A15:G15"/>
    <mergeCell ref="H15:BS15"/>
    <mergeCell ref="BT15:DA15"/>
    <mergeCell ref="A16:G16"/>
    <mergeCell ref="H16:BS16"/>
    <mergeCell ref="BT16:DA16"/>
    <mergeCell ref="A13:G13"/>
    <mergeCell ref="H13:BS13"/>
    <mergeCell ref="BT13:DA13"/>
    <mergeCell ref="A14:G14"/>
    <mergeCell ref="H14:BS14"/>
    <mergeCell ref="BT14:DA14"/>
    <mergeCell ref="A11:G11"/>
    <mergeCell ref="H11:BS11"/>
    <mergeCell ref="BT11:DA11"/>
    <mergeCell ref="A12:G12"/>
    <mergeCell ref="H12:BS12"/>
    <mergeCell ref="BT12:DA12"/>
    <mergeCell ref="A9:G9"/>
    <mergeCell ref="H9:BS9"/>
    <mergeCell ref="BT9:DA9"/>
    <mergeCell ref="A10:G10"/>
    <mergeCell ref="H10:BS10"/>
    <mergeCell ref="BT10:DA10"/>
    <mergeCell ref="A3:DA3"/>
    <mergeCell ref="A4:DA4"/>
    <mergeCell ref="A5:DA5"/>
    <mergeCell ref="A8:G8"/>
    <mergeCell ref="H8:BS8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25">
      <selection activeCell="E34" sqref="E3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2.75" customHeight="1">
      <c r="A2" s="257" t="s">
        <v>83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>
      <c r="A3" s="257" t="s">
        <v>84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65" customFormat="1" ht="18" customHeight="1">
      <c r="A4" s="258" t="s">
        <v>410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s="65" customFormat="1" ht="15">
      <c r="A5" s="260" t="s">
        <v>85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15">
      <c r="B6" s="72"/>
    </row>
    <row r="7" spans="2:12" s="66" customFormat="1" ht="30" customHeight="1">
      <c r="B7" s="261" t="s">
        <v>65</v>
      </c>
      <c r="C7" s="261" t="s">
        <v>86</v>
      </c>
      <c r="D7" s="261" t="s">
        <v>87</v>
      </c>
      <c r="E7" s="261" t="s">
        <v>88</v>
      </c>
      <c r="F7" s="261"/>
      <c r="G7" s="261"/>
      <c r="H7" s="261"/>
      <c r="I7" s="261"/>
      <c r="J7" s="261"/>
      <c r="K7" s="261"/>
      <c r="L7" s="261"/>
    </row>
    <row r="8" spans="2:12" s="66" customFormat="1" ht="15">
      <c r="B8" s="261"/>
      <c r="C8" s="261"/>
      <c r="D8" s="261"/>
      <c r="E8" s="267" t="s">
        <v>89</v>
      </c>
      <c r="F8" s="262" t="s">
        <v>58</v>
      </c>
      <c r="G8" s="263"/>
      <c r="H8" s="263"/>
      <c r="I8" s="263"/>
      <c r="J8" s="263"/>
      <c r="K8" s="263"/>
      <c r="L8" s="264"/>
    </row>
    <row r="9" spans="2:12" s="66" customFormat="1" ht="57.75" customHeight="1">
      <c r="B9" s="261"/>
      <c r="C9" s="261"/>
      <c r="D9" s="261"/>
      <c r="E9" s="267"/>
      <c r="F9" s="261" t="s">
        <v>90</v>
      </c>
      <c r="G9" s="261" t="s">
        <v>91</v>
      </c>
      <c r="H9" s="277" t="s">
        <v>92</v>
      </c>
      <c r="I9" s="261" t="s">
        <v>93</v>
      </c>
      <c r="J9" s="261" t="s">
        <v>94</v>
      </c>
      <c r="K9" s="261" t="s">
        <v>95</v>
      </c>
      <c r="L9" s="261"/>
    </row>
    <row r="10" spans="2:12" s="66" customFormat="1" ht="187.5" customHeight="1">
      <c r="B10" s="261"/>
      <c r="C10" s="261"/>
      <c r="D10" s="261"/>
      <c r="E10" s="267"/>
      <c r="F10" s="261"/>
      <c r="G10" s="261"/>
      <c r="H10" s="277"/>
      <c r="I10" s="261"/>
      <c r="J10" s="261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22232800</v>
      </c>
      <c r="F12" s="122">
        <f>F16</f>
        <v>15004200</v>
      </c>
      <c r="G12" s="79"/>
      <c r="H12" s="122">
        <f>H20</f>
        <v>5112400</v>
      </c>
      <c r="I12" s="78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61">
        <v>110</v>
      </c>
      <c r="D13" s="261"/>
      <c r="E13" s="268"/>
      <c r="F13" s="272" t="s">
        <v>99</v>
      </c>
      <c r="G13" s="276"/>
      <c r="H13" s="272" t="s">
        <v>99</v>
      </c>
      <c r="I13" s="272" t="s">
        <v>99</v>
      </c>
      <c r="J13" s="272" t="s">
        <v>99</v>
      </c>
      <c r="K13" s="268"/>
      <c r="L13" s="272" t="s">
        <v>99</v>
      </c>
      <c r="M13" s="89"/>
    </row>
    <row r="14" spans="2:13" s="65" customFormat="1" ht="15">
      <c r="B14" s="82" t="s">
        <v>100</v>
      </c>
      <c r="C14" s="261"/>
      <c r="D14" s="261"/>
      <c r="E14" s="268"/>
      <c r="F14" s="273"/>
      <c r="G14" s="276"/>
      <c r="H14" s="273"/>
      <c r="I14" s="273"/>
      <c r="J14" s="273"/>
      <c r="K14" s="268"/>
      <c r="L14" s="27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17120400</v>
      </c>
      <c r="F16" s="122">
        <v>15004200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5112400</v>
      </c>
      <c r="F20" s="74" t="s">
        <v>99</v>
      </c>
      <c r="G20" s="81"/>
      <c r="H20" s="122">
        <v>5112400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22232800</v>
      </c>
      <c r="F24" s="122">
        <f>F25+F34</f>
        <v>15004200</v>
      </c>
      <c r="G24" s="79"/>
      <c r="H24" s="122">
        <f>H25+H34</f>
        <v>5112400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7421200</v>
      </c>
      <c r="F25" s="79">
        <v>7421200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5">
        <v>211</v>
      </c>
      <c r="D26" s="269">
        <v>888</v>
      </c>
      <c r="E26" s="268">
        <f>F26</f>
        <v>7421200</v>
      </c>
      <c r="F26" s="274">
        <v>7421200</v>
      </c>
      <c r="G26" s="276"/>
      <c r="H26" s="278"/>
      <c r="I26" s="276"/>
      <c r="J26" s="276"/>
      <c r="K26" s="278"/>
      <c r="L26" s="276"/>
      <c r="M26" s="88"/>
    </row>
    <row r="27" spans="2:13" s="65" customFormat="1" ht="30">
      <c r="B27" s="84" t="s">
        <v>110</v>
      </c>
      <c r="C27" s="266"/>
      <c r="D27" s="270"/>
      <c r="E27" s="268"/>
      <c r="F27" s="275"/>
      <c r="G27" s="276"/>
      <c r="H27" s="278"/>
      <c r="I27" s="276"/>
      <c r="J27" s="276"/>
      <c r="K27" s="278"/>
      <c r="L27" s="276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14811600</v>
      </c>
      <c r="F34" s="79">
        <v>7583000</v>
      </c>
      <c r="G34" s="79"/>
      <c r="H34" s="122">
        <v>5112400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61">
        <v>310</v>
      </c>
      <c r="D36" s="261"/>
      <c r="E36" s="271"/>
      <c r="F36" s="274"/>
      <c r="G36" s="276"/>
      <c r="H36" s="276"/>
      <c r="I36" s="276"/>
      <c r="J36" s="276"/>
      <c r="K36" s="271"/>
      <c r="L36" s="276"/>
      <c r="M36" s="88"/>
    </row>
    <row r="37" spans="2:13" s="65" customFormat="1" ht="15">
      <c r="B37" s="82" t="s">
        <v>117</v>
      </c>
      <c r="C37" s="261"/>
      <c r="D37" s="261"/>
      <c r="E37" s="271"/>
      <c r="F37" s="275"/>
      <c r="G37" s="276"/>
      <c r="H37" s="276"/>
      <c r="I37" s="276"/>
      <c r="J37" s="276"/>
      <c r="K37" s="271"/>
      <c r="L37" s="276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61">
        <v>410</v>
      </c>
      <c r="D40" s="261"/>
      <c r="E40" s="271"/>
      <c r="F40" s="274"/>
      <c r="G40" s="276"/>
      <c r="H40" s="276"/>
      <c r="I40" s="276"/>
      <c r="J40" s="276"/>
      <c r="K40" s="271"/>
      <c r="L40" s="276"/>
      <c r="M40" s="88"/>
    </row>
    <row r="41" spans="2:13" s="65" customFormat="1" ht="15">
      <c r="B41" s="82" t="s">
        <v>120</v>
      </c>
      <c r="C41" s="261"/>
      <c r="D41" s="261"/>
      <c r="E41" s="271"/>
      <c r="F41" s="275"/>
      <c r="G41" s="276"/>
      <c r="H41" s="276"/>
      <c r="I41" s="276"/>
      <c r="J41" s="276"/>
      <c r="K41" s="271"/>
      <c r="L41" s="276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0">
      <selection activeCell="J35" sqref="J35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2.75" customHeight="1">
      <c r="A2" s="257" t="s">
        <v>83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>
      <c r="A3" s="257" t="s">
        <v>84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65" customFormat="1" ht="18" customHeight="1">
      <c r="A4" s="258" t="s">
        <v>124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s="65" customFormat="1" ht="15">
      <c r="A5" s="260" t="s">
        <v>85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15">
      <c r="B6" s="72"/>
    </row>
    <row r="7" spans="2:12" s="66" customFormat="1" ht="30" customHeight="1">
      <c r="B7" s="261" t="s">
        <v>65</v>
      </c>
      <c r="C7" s="261" t="s">
        <v>86</v>
      </c>
      <c r="D7" s="261" t="s">
        <v>87</v>
      </c>
      <c r="E7" s="261" t="s">
        <v>88</v>
      </c>
      <c r="F7" s="261"/>
      <c r="G7" s="261"/>
      <c r="H7" s="261"/>
      <c r="I7" s="261"/>
      <c r="J7" s="261"/>
      <c r="K7" s="261"/>
      <c r="L7" s="261"/>
    </row>
    <row r="8" spans="2:12" s="66" customFormat="1" ht="15">
      <c r="B8" s="261"/>
      <c r="C8" s="261"/>
      <c r="D8" s="261"/>
      <c r="E8" s="267" t="s">
        <v>89</v>
      </c>
      <c r="F8" s="262" t="s">
        <v>58</v>
      </c>
      <c r="G8" s="263"/>
      <c r="H8" s="263"/>
      <c r="I8" s="263"/>
      <c r="J8" s="263"/>
      <c r="K8" s="263"/>
      <c r="L8" s="264"/>
    </row>
    <row r="9" spans="2:12" s="66" customFormat="1" ht="57.75" customHeight="1">
      <c r="B9" s="261"/>
      <c r="C9" s="261"/>
      <c r="D9" s="261"/>
      <c r="E9" s="267"/>
      <c r="F9" s="261" t="s">
        <v>90</v>
      </c>
      <c r="G9" s="261" t="s">
        <v>91</v>
      </c>
      <c r="H9" s="277" t="s">
        <v>92</v>
      </c>
      <c r="I9" s="261" t="s">
        <v>93</v>
      </c>
      <c r="J9" s="261" t="s">
        <v>94</v>
      </c>
      <c r="K9" s="261" t="s">
        <v>95</v>
      </c>
      <c r="L9" s="261"/>
    </row>
    <row r="10" spans="2:12" s="66" customFormat="1" ht="187.5" customHeight="1">
      <c r="B10" s="261"/>
      <c r="C10" s="261"/>
      <c r="D10" s="261"/>
      <c r="E10" s="267"/>
      <c r="F10" s="261"/>
      <c r="G10" s="261"/>
      <c r="H10" s="277"/>
      <c r="I10" s="261"/>
      <c r="J10" s="261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21933852</v>
      </c>
      <c r="F12" s="122">
        <f>F16</f>
        <v>15574360</v>
      </c>
      <c r="G12" s="79"/>
      <c r="H12" s="122">
        <f>H20</f>
        <v>4243292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61">
        <v>110</v>
      </c>
      <c r="D13" s="261"/>
      <c r="E13" s="268"/>
      <c r="F13" s="272" t="s">
        <v>99</v>
      </c>
      <c r="G13" s="276"/>
      <c r="H13" s="272" t="s">
        <v>99</v>
      </c>
      <c r="I13" s="272" t="s">
        <v>99</v>
      </c>
      <c r="J13" s="272" t="s">
        <v>99</v>
      </c>
      <c r="K13" s="268"/>
      <c r="L13" s="272" t="s">
        <v>99</v>
      </c>
      <c r="M13" s="89"/>
    </row>
    <row r="14" spans="2:13" s="65" customFormat="1" ht="15">
      <c r="B14" s="82" t="s">
        <v>100</v>
      </c>
      <c r="C14" s="261"/>
      <c r="D14" s="261"/>
      <c r="E14" s="268"/>
      <c r="F14" s="273"/>
      <c r="G14" s="276"/>
      <c r="H14" s="273"/>
      <c r="I14" s="273"/>
      <c r="J14" s="273"/>
      <c r="K14" s="268"/>
      <c r="L14" s="27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17690560</v>
      </c>
      <c r="F16" s="122">
        <f>ROUND('4. Табл. 2 (очередной фин.год)'!F16*1.038,0)</f>
        <v>15574360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4243292</v>
      </c>
      <c r="F20" s="74" t="s">
        <v>99</v>
      </c>
      <c r="G20" s="81"/>
      <c r="H20" s="122">
        <f>'4. Табл. 2 (очередной фин.год)'!H20*0.83</f>
        <v>4243292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6359492</v>
      </c>
      <c r="F24" s="122">
        <f>F25+F34</f>
        <v>15574360</v>
      </c>
      <c r="G24" s="79"/>
      <c r="H24" s="122">
        <f>H25+H34</f>
        <v>4243292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7703206</v>
      </c>
      <c r="F25" s="79">
        <f>F26</f>
        <v>7703206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5">
        <v>211</v>
      </c>
      <c r="D26" s="279"/>
      <c r="E26" s="268">
        <f>F26</f>
        <v>7703206</v>
      </c>
      <c r="F26" s="274">
        <f>ROUND('4. Табл. 2 (очередной фин.год)'!F26:F27*1.038,0)</f>
        <v>7703206</v>
      </c>
      <c r="G26" s="276"/>
      <c r="H26" s="278"/>
      <c r="I26" s="276"/>
      <c r="J26" s="276"/>
      <c r="K26" s="278"/>
      <c r="L26" s="276"/>
      <c r="M26" s="88"/>
    </row>
    <row r="27" spans="2:13" s="65" customFormat="1" ht="30">
      <c r="B27" s="84" t="s">
        <v>110</v>
      </c>
      <c r="C27" s="266"/>
      <c r="D27" s="280"/>
      <c r="E27" s="268"/>
      <c r="F27" s="275"/>
      <c r="G27" s="276"/>
      <c r="H27" s="278"/>
      <c r="I27" s="276"/>
      <c r="J27" s="276"/>
      <c r="K27" s="278"/>
      <c r="L27" s="276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14230646</v>
      </c>
      <c r="F34" s="79">
        <f>'4. Табл. 2 (очередной фин.год)'!F34*1.038</f>
        <v>7871154</v>
      </c>
      <c r="G34" s="79"/>
      <c r="H34" s="122">
        <f>'4. Табл. 2 (очередной фин.год)'!H34*0.83</f>
        <v>4243292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61">
        <v>310</v>
      </c>
      <c r="D36" s="261"/>
      <c r="E36" s="271"/>
      <c r="F36" s="274"/>
      <c r="G36" s="276"/>
      <c r="H36" s="276"/>
      <c r="I36" s="276"/>
      <c r="J36" s="276"/>
      <c r="K36" s="271"/>
      <c r="L36" s="276"/>
      <c r="M36" s="88"/>
    </row>
    <row r="37" spans="2:13" s="65" customFormat="1" ht="15">
      <c r="B37" s="82" t="s">
        <v>117</v>
      </c>
      <c r="C37" s="261"/>
      <c r="D37" s="261"/>
      <c r="E37" s="271"/>
      <c r="F37" s="275"/>
      <c r="G37" s="276"/>
      <c r="H37" s="276"/>
      <c r="I37" s="276"/>
      <c r="J37" s="276"/>
      <c r="K37" s="271"/>
      <c r="L37" s="276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61">
        <v>410</v>
      </c>
      <c r="D40" s="261"/>
      <c r="E40" s="271"/>
      <c r="F40" s="274"/>
      <c r="G40" s="276"/>
      <c r="H40" s="276"/>
      <c r="I40" s="276"/>
      <c r="J40" s="276"/>
      <c r="K40" s="271"/>
      <c r="L40" s="276"/>
      <c r="M40" s="88"/>
    </row>
    <row r="41" spans="2:13" s="65" customFormat="1" ht="15">
      <c r="B41" s="82" t="s">
        <v>120</v>
      </c>
      <c r="C41" s="261"/>
      <c r="D41" s="261"/>
      <c r="E41" s="271"/>
      <c r="F41" s="275"/>
      <c r="G41" s="276"/>
      <c r="H41" s="276"/>
      <c r="I41" s="276"/>
      <c r="J41" s="276"/>
      <c r="K41" s="271"/>
      <c r="L41" s="276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L19" sqref="L19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2.75" customHeight="1">
      <c r="A2" s="257" t="s">
        <v>83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>
      <c r="A3" s="257" t="s">
        <v>84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65" customFormat="1" ht="18" customHeight="1">
      <c r="A4" s="258" t="s">
        <v>270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s="65" customFormat="1" ht="15">
      <c r="A5" s="260" t="s">
        <v>85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ht="15">
      <c r="B6" s="72"/>
    </row>
    <row r="7" spans="2:12" s="66" customFormat="1" ht="30" customHeight="1">
      <c r="B7" s="261" t="s">
        <v>65</v>
      </c>
      <c r="C7" s="261" t="s">
        <v>86</v>
      </c>
      <c r="D7" s="261" t="s">
        <v>87</v>
      </c>
      <c r="E7" s="261" t="s">
        <v>88</v>
      </c>
      <c r="F7" s="261"/>
      <c r="G7" s="261"/>
      <c r="H7" s="261"/>
      <c r="I7" s="261"/>
      <c r="J7" s="261"/>
      <c r="K7" s="261"/>
      <c r="L7" s="261"/>
    </row>
    <row r="8" spans="2:12" s="66" customFormat="1" ht="15">
      <c r="B8" s="261"/>
      <c r="C8" s="261"/>
      <c r="D8" s="261"/>
      <c r="E8" s="267" t="s">
        <v>89</v>
      </c>
      <c r="F8" s="262" t="s">
        <v>58</v>
      </c>
      <c r="G8" s="263"/>
      <c r="H8" s="263"/>
      <c r="I8" s="263"/>
      <c r="J8" s="263"/>
      <c r="K8" s="263"/>
      <c r="L8" s="264"/>
    </row>
    <row r="9" spans="2:12" s="66" customFormat="1" ht="57.75" customHeight="1">
      <c r="B9" s="261"/>
      <c r="C9" s="261"/>
      <c r="D9" s="261"/>
      <c r="E9" s="267"/>
      <c r="F9" s="261" t="s">
        <v>90</v>
      </c>
      <c r="G9" s="261" t="s">
        <v>91</v>
      </c>
      <c r="H9" s="277" t="s">
        <v>92</v>
      </c>
      <c r="I9" s="261" t="s">
        <v>93</v>
      </c>
      <c r="J9" s="261" t="s">
        <v>94</v>
      </c>
      <c r="K9" s="261" t="s">
        <v>95</v>
      </c>
      <c r="L9" s="261"/>
    </row>
    <row r="10" spans="2:12" s="66" customFormat="1" ht="187.5" customHeight="1">
      <c r="B10" s="261"/>
      <c r="C10" s="261"/>
      <c r="D10" s="261"/>
      <c r="E10" s="267"/>
      <c r="F10" s="261"/>
      <c r="G10" s="261"/>
      <c r="H10" s="277"/>
      <c r="I10" s="261"/>
      <c r="J10" s="261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21817914</v>
      </c>
      <c r="F12" s="122">
        <f>F16</f>
        <v>15458422</v>
      </c>
      <c r="G12" s="79"/>
      <c r="H12" s="122">
        <f>H20</f>
        <v>4243292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61">
        <v>110</v>
      </c>
      <c r="D13" s="261"/>
      <c r="E13" s="268"/>
      <c r="F13" s="272" t="s">
        <v>99</v>
      </c>
      <c r="G13" s="276"/>
      <c r="H13" s="272" t="s">
        <v>99</v>
      </c>
      <c r="I13" s="272" t="s">
        <v>99</v>
      </c>
      <c r="J13" s="272" t="s">
        <v>99</v>
      </c>
      <c r="K13" s="268"/>
      <c r="L13" s="272" t="s">
        <v>99</v>
      </c>
      <c r="M13" s="89"/>
    </row>
    <row r="14" spans="2:13" s="65" customFormat="1" ht="15">
      <c r="B14" s="82" t="s">
        <v>100</v>
      </c>
      <c r="C14" s="261"/>
      <c r="D14" s="261"/>
      <c r="E14" s="268"/>
      <c r="F14" s="273"/>
      <c r="G14" s="276"/>
      <c r="H14" s="273"/>
      <c r="I14" s="273"/>
      <c r="J14" s="273"/>
      <c r="K14" s="268"/>
      <c r="L14" s="27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17574622</v>
      </c>
      <c r="F16" s="122">
        <f>ROUND('4. Табл.2 (1-й планов. фин.год)'!F16/1.0075,0)</f>
        <v>15458422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4243292</v>
      </c>
      <c r="F20" s="74" t="s">
        <v>99</v>
      </c>
      <c r="G20" s="81"/>
      <c r="H20" s="122">
        <f>'4. Табл. 2 (очередной фин.год)'!H20*0.83</f>
        <v>4243292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6359492</v>
      </c>
      <c r="F24" s="122">
        <f>F25+F34</f>
        <v>15458422</v>
      </c>
      <c r="G24" s="79"/>
      <c r="H24" s="122">
        <f>H25+H34</f>
        <v>4243292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7645862</v>
      </c>
      <c r="F25" s="79">
        <f>F26</f>
        <v>7645862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5">
        <v>211</v>
      </c>
      <c r="D26" s="279"/>
      <c r="E26" s="268">
        <f>F26</f>
        <v>7645862</v>
      </c>
      <c r="F26" s="274">
        <f>ROUND('4. Табл.2 (1-й планов. фин.год)'!F26:F27/1.0075,0)</f>
        <v>7645862</v>
      </c>
      <c r="G26" s="276"/>
      <c r="H26" s="278"/>
      <c r="I26" s="276"/>
      <c r="J26" s="276"/>
      <c r="K26" s="278"/>
      <c r="L26" s="276"/>
      <c r="M26" s="88"/>
    </row>
    <row r="27" spans="2:13" s="65" customFormat="1" ht="30">
      <c r="B27" s="84" t="s">
        <v>110</v>
      </c>
      <c r="C27" s="266"/>
      <c r="D27" s="280"/>
      <c r="E27" s="268"/>
      <c r="F27" s="275"/>
      <c r="G27" s="276"/>
      <c r="H27" s="278"/>
      <c r="I27" s="276"/>
      <c r="J27" s="276"/>
      <c r="K27" s="278"/>
      <c r="L27" s="276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14172052</v>
      </c>
      <c r="F34" s="79">
        <f>ROUND('4. Табл.2 (1-й планов. фин.год)'!F34/1.0075,0)</f>
        <v>7812560</v>
      </c>
      <c r="G34" s="79"/>
      <c r="H34" s="122">
        <f>'4. Табл. 2 (очередной фин.год)'!H34*0.83</f>
        <v>4243292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61">
        <v>310</v>
      </c>
      <c r="D36" s="261"/>
      <c r="E36" s="271"/>
      <c r="F36" s="274"/>
      <c r="G36" s="276"/>
      <c r="H36" s="276"/>
      <c r="I36" s="276"/>
      <c r="J36" s="276"/>
      <c r="K36" s="271"/>
      <c r="L36" s="276"/>
      <c r="M36" s="88"/>
    </row>
    <row r="37" spans="2:13" s="65" customFormat="1" ht="15">
      <c r="B37" s="82" t="s">
        <v>117</v>
      </c>
      <c r="C37" s="261"/>
      <c r="D37" s="261"/>
      <c r="E37" s="271"/>
      <c r="F37" s="275"/>
      <c r="G37" s="276"/>
      <c r="H37" s="276"/>
      <c r="I37" s="276"/>
      <c r="J37" s="276"/>
      <c r="K37" s="271"/>
      <c r="L37" s="276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61">
        <v>410</v>
      </c>
      <c r="D40" s="261"/>
      <c r="E40" s="271"/>
      <c r="F40" s="274"/>
      <c r="G40" s="276"/>
      <c r="H40" s="276"/>
      <c r="I40" s="276"/>
      <c r="J40" s="276"/>
      <c r="K40" s="271"/>
      <c r="L40" s="276"/>
      <c r="M40" s="88"/>
    </row>
    <row r="41" spans="2:13" s="65" customFormat="1" ht="15">
      <c r="B41" s="82" t="s">
        <v>120</v>
      </c>
      <c r="C41" s="261"/>
      <c r="D41" s="261"/>
      <c r="E41" s="271"/>
      <c r="F41" s="275"/>
      <c r="G41" s="276"/>
      <c r="H41" s="276"/>
      <c r="I41" s="276"/>
      <c r="J41" s="276"/>
      <c r="K41" s="271"/>
      <c r="L41" s="276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81" t="s">
        <v>125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</row>
    <row r="3" spans="1:149" s="60" customFormat="1" ht="15.75">
      <c r="A3" s="282" t="s">
        <v>126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</row>
    <row r="4" spans="1:149" s="60" customFormat="1" ht="15.75">
      <c r="A4" s="282" t="s">
        <v>127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</row>
    <row r="5" spans="1:149" s="61" customFormat="1" ht="15">
      <c r="A5" s="283" t="s">
        <v>411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</row>
    <row r="6" ht="6" customHeight="1"/>
    <row r="7" ht="10.5" customHeight="1"/>
    <row r="8" spans="1:149" s="2" customFormat="1" ht="13.5" customHeight="1">
      <c r="A8" s="284" t="s">
        <v>65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6"/>
      <c r="AG8" s="284" t="s">
        <v>86</v>
      </c>
      <c r="AH8" s="285"/>
      <c r="AI8" s="285"/>
      <c r="AJ8" s="285"/>
      <c r="AK8" s="285"/>
      <c r="AL8" s="285"/>
      <c r="AM8" s="285"/>
      <c r="AN8" s="285"/>
      <c r="AO8" s="286"/>
      <c r="AP8" s="284" t="s">
        <v>128</v>
      </c>
      <c r="AQ8" s="285"/>
      <c r="AR8" s="285"/>
      <c r="AS8" s="285"/>
      <c r="AT8" s="285"/>
      <c r="AU8" s="285"/>
      <c r="AV8" s="285"/>
      <c r="AW8" s="285"/>
      <c r="AX8" s="286"/>
      <c r="AY8" s="226" t="s">
        <v>129</v>
      </c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</row>
    <row r="9" spans="1:149" s="2" customFormat="1" ht="13.5" customHeight="1">
      <c r="A9" s="287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9"/>
      <c r="AG9" s="287"/>
      <c r="AH9" s="288"/>
      <c r="AI9" s="288"/>
      <c r="AJ9" s="288"/>
      <c r="AK9" s="288"/>
      <c r="AL9" s="288"/>
      <c r="AM9" s="288"/>
      <c r="AN9" s="288"/>
      <c r="AO9" s="289"/>
      <c r="AP9" s="287"/>
      <c r="AQ9" s="288"/>
      <c r="AR9" s="288"/>
      <c r="AS9" s="288"/>
      <c r="AT9" s="288"/>
      <c r="AU9" s="288"/>
      <c r="AV9" s="288"/>
      <c r="AW9" s="288"/>
      <c r="AX9" s="289"/>
      <c r="AY9" s="226" t="s">
        <v>58</v>
      </c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</row>
    <row r="10" spans="1:149" s="2" customFormat="1" ht="67.5" customHeight="1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9"/>
      <c r="AG10" s="287"/>
      <c r="AH10" s="288"/>
      <c r="AI10" s="288"/>
      <c r="AJ10" s="288"/>
      <c r="AK10" s="288"/>
      <c r="AL10" s="288"/>
      <c r="AM10" s="288"/>
      <c r="AN10" s="288"/>
      <c r="AO10" s="289"/>
      <c r="AP10" s="287"/>
      <c r="AQ10" s="288"/>
      <c r="AR10" s="288"/>
      <c r="AS10" s="288"/>
      <c r="AT10" s="288"/>
      <c r="AU10" s="288"/>
      <c r="AV10" s="288"/>
      <c r="AW10" s="288"/>
      <c r="AX10" s="289"/>
      <c r="AY10" s="226" t="s">
        <v>130</v>
      </c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8"/>
      <c r="CF10" s="293" t="s">
        <v>131</v>
      </c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5"/>
      <c r="DM10" s="293" t="s">
        <v>132</v>
      </c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5"/>
    </row>
    <row r="11" spans="1:149" s="2" customFormat="1" ht="51" customHeight="1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2"/>
      <c r="AG11" s="290"/>
      <c r="AH11" s="291"/>
      <c r="AI11" s="291"/>
      <c r="AJ11" s="291"/>
      <c r="AK11" s="291"/>
      <c r="AL11" s="291"/>
      <c r="AM11" s="291"/>
      <c r="AN11" s="291"/>
      <c r="AO11" s="292"/>
      <c r="AP11" s="290"/>
      <c r="AQ11" s="291"/>
      <c r="AR11" s="291"/>
      <c r="AS11" s="291"/>
      <c r="AT11" s="291"/>
      <c r="AU11" s="291"/>
      <c r="AV11" s="291"/>
      <c r="AW11" s="291"/>
      <c r="AX11" s="292"/>
      <c r="AY11" s="296" t="s">
        <v>271</v>
      </c>
      <c r="AZ11" s="297"/>
      <c r="BA11" s="297"/>
      <c r="BB11" s="297"/>
      <c r="BC11" s="297"/>
      <c r="BD11" s="297"/>
      <c r="BE11" s="297"/>
      <c r="BF11" s="297"/>
      <c r="BG11" s="297"/>
      <c r="BH11" s="297"/>
      <c r="BI11" s="298"/>
      <c r="BJ11" s="296" t="s">
        <v>272</v>
      </c>
      <c r="BK11" s="297"/>
      <c r="BL11" s="297"/>
      <c r="BM11" s="297"/>
      <c r="BN11" s="297"/>
      <c r="BO11" s="297"/>
      <c r="BP11" s="297"/>
      <c r="BQ11" s="297"/>
      <c r="BR11" s="297"/>
      <c r="BS11" s="297"/>
      <c r="BT11" s="298"/>
      <c r="BU11" s="296" t="s">
        <v>273</v>
      </c>
      <c r="BV11" s="297"/>
      <c r="BW11" s="297"/>
      <c r="BX11" s="297"/>
      <c r="BY11" s="297"/>
      <c r="BZ11" s="297"/>
      <c r="CA11" s="297"/>
      <c r="CB11" s="297"/>
      <c r="CC11" s="297"/>
      <c r="CD11" s="297"/>
      <c r="CE11" s="298"/>
      <c r="CF11" s="296" t="s">
        <v>271</v>
      </c>
      <c r="CG11" s="297"/>
      <c r="CH11" s="297"/>
      <c r="CI11" s="297"/>
      <c r="CJ11" s="297"/>
      <c r="CK11" s="297"/>
      <c r="CL11" s="297"/>
      <c r="CM11" s="297"/>
      <c r="CN11" s="297"/>
      <c r="CO11" s="297"/>
      <c r="CP11" s="298"/>
      <c r="CQ11" s="296" t="s">
        <v>272</v>
      </c>
      <c r="CR11" s="297"/>
      <c r="CS11" s="297"/>
      <c r="CT11" s="297"/>
      <c r="CU11" s="297"/>
      <c r="CV11" s="297"/>
      <c r="CW11" s="297"/>
      <c r="CX11" s="297"/>
      <c r="CY11" s="297"/>
      <c r="CZ11" s="297"/>
      <c r="DA11" s="298"/>
      <c r="DB11" s="296" t="s">
        <v>273</v>
      </c>
      <c r="DC11" s="297"/>
      <c r="DD11" s="297"/>
      <c r="DE11" s="297"/>
      <c r="DF11" s="297"/>
      <c r="DG11" s="297"/>
      <c r="DH11" s="297"/>
      <c r="DI11" s="297"/>
      <c r="DJ11" s="297"/>
      <c r="DK11" s="297"/>
      <c r="DL11" s="298"/>
      <c r="DM11" s="296" t="s">
        <v>271</v>
      </c>
      <c r="DN11" s="297"/>
      <c r="DO11" s="297"/>
      <c r="DP11" s="297"/>
      <c r="DQ11" s="297"/>
      <c r="DR11" s="297"/>
      <c r="DS11" s="297"/>
      <c r="DT11" s="297"/>
      <c r="DU11" s="297"/>
      <c r="DV11" s="297"/>
      <c r="DW11" s="298"/>
      <c r="DX11" s="296" t="s">
        <v>272</v>
      </c>
      <c r="DY11" s="297"/>
      <c r="DZ11" s="297"/>
      <c r="EA11" s="297"/>
      <c r="EB11" s="297"/>
      <c r="EC11" s="297"/>
      <c r="ED11" s="297"/>
      <c r="EE11" s="297"/>
      <c r="EF11" s="297"/>
      <c r="EG11" s="297"/>
      <c r="EH11" s="298"/>
      <c r="EI11" s="296" t="s">
        <v>273</v>
      </c>
      <c r="EJ11" s="297"/>
      <c r="EK11" s="297"/>
      <c r="EL11" s="297"/>
      <c r="EM11" s="297"/>
      <c r="EN11" s="297"/>
      <c r="EO11" s="297"/>
      <c r="EP11" s="297"/>
      <c r="EQ11" s="297"/>
      <c r="ER11" s="297"/>
      <c r="ES11" s="298"/>
    </row>
    <row r="12" spans="1:149" s="62" customFormat="1" ht="12.75">
      <c r="A12" s="299">
        <v>1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>
        <v>2</v>
      </c>
      <c r="AH12" s="299"/>
      <c r="AI12" s="299"/>
      <c r="AJ12" s="299"/>
      <c r="AK12" s="299"/>
      <c r="AL12" s="299"/>
      <c r="AM12" s="299"/>
      <c r="AN12" s="299"/>
      <c r="AO12" s="299"/>
      <c r="AP12" s="299">
        <v>3</v>
      </c>
      <c r="AQ12" s="299"/>
      <c r="AR12" s="299"/>
      <c r="AS12" s="299"/>
      <c r="AT12" s="299"/>
      <c r="AU12" s="299"/>
      <c r="AV12" s="299"/>
      <c r="AW12" s="299"/>
      <c r="AX12" s="299"/>
      <c r="AY12" s="299">
        <v>4</v>
      </c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>
        <v>5</v>
      </c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>
        <v>6</v>
      </c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>
        <v>7</v>
      </c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>
        <v>8</v>
      </c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>
        <v>9</v>
      </c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>
        <v>10</v>
      </c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>
        <v>11</v>
      </c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>
        <v>12</v>
      </c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</row>
    <row r="13" spans="1:149" s="63" customFormat="1" ht="42" customHeight="1">
      <c r="A13" s="300" t="s">
        <v>133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2"/>
      <c r="AG13" s="303" t="s">
        <v>134</v>
      </c>
      <c r="AH13" s="303"/>
      <c r="AI13" s="303"/>
      <c r="AJ13" s="303"/>
      <c r="AK13" s="303"/>
      <c r="AL13" s="303"/>
      <c r="AM13" s="303"/>
      <c r="AN13" s="303"/>
      <c r="AO13" s="303"/>
      <c r="AP13" s="304" t="s">
        <v>135</v>
      </c>
      <c r="AQ13" s="304"/>
      <c r="AR13" s="304"/>
      <c r="AS13" s="304"/>
      <c r="AT13" s="304"/>
      <c r="AU13" s="304"/>
      <c r="AV13" s="304"/>
      <c r="AW13" s="304"/>
      <c r="AX13" s="304"/>
      <c r="AY13" s="305">
        <f>AY16</f>
        <v>13929700</v>
      </c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6">
        <f>CF16</f>
        <v>13929700</v>
      </c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</row>
    <row r="14" spans="1:149" s="63" customFormat="1" ht="53.25" customHeight="1">
      <c r="A14" s="307" t="s">
        <v>136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3" t="s">
        <v>137</v>
      </c>
      <c r="AH14" s="303"/>
      <c r="AI14" s="303"/>
      <c r="AJ14" s="303"/>
      <c r="AK14" s="303"/>
      <c r="AL14" s="303"/>
      <c r="AM14" s="303"/>
      <c r="AN14" s="303"/>
      <c r="AO14" s="303"/>
      <c r="AP14" s="304" t="s">
        <v>135</v>
      </c>
      <c r="AQ14" s="304"/>
      <c r="AR14" s="304"/>
      <c r="AS14" s="304"/>
      <c r="AT14" s="304"/>
      <c r="AU14" s="304"/>
      <c r="AV14" s="304"/>
      <c r="AW14" s="304"/>
      <c r="AX14" s="304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</row>
    <row r="15" spans="1:149" s="63" customFormat="1" ht="1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3"/>
      <c r="AH15" s="303"/>
      <c r="AI15" s="303"/>
      <c r="AJ15" s="303"/>
      <c r="AK15" s="303"/>
      <c r="AL15" s="303"/>
      <c r="AM15" s="303"/>
      <c r="AN15" s="303"/>
      <c r="AO15" s="303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</row>
    <row r="16" spans="1:149" s="63" customFormat="1" ht="45" customHeight="1">
      <c r="A16" s="307" t="s">
        <v>138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3" t="s">
        <v>139</v>
      </c>
      <c r="AH16" s="303"/>
      <c r="AI16" s="303"/>
      <c r="AJ16" s="303"/>
      <c r="AK16" s="303"/>
      <c r="AL16" s="303"/>
      <c r="AM16" s="303"/>
      <c r="AN16" s="303"/>
      <c r="AO16" s="303"/>
      <c r="AP16" s="304" t="s">
        <v>135</v>
      </c>
      <c r="AQ16" s="304"/>
      <c r="AR16" s="304"/>
      <c r="AS16" s="304"/>
      <c r="AT16" s="304"/>
      <c r="AU16" s="304"/>
      <c r="AV16" s="304"/>
      <c r="AW16" s="304"/>
      <c r="AX16" s="304"/>
      <c r="AY16" s="305">
        <f>CF16</f>
        <v>13929700</v>
      </c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6">
        <v>13929700</v>
      </c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</row>
    <row r="17" spans="1:149" s="63" customFormat="1" ht="1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3"/>
      <c r="AH17" s="303"/>
      <c r="AI17" s="303"/>
      <c r="AJ17" s="303"/>
      <c r="AK17" s="303"/>
      <c r="AL17" s="303"/>
      <c r="AM17" s="303"/>
      <c r="AN17" s="303"/>
      <c r="AO17" s="303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</row>
  </sheetData>
  <sheetProtection/>
  <mergeCells count="93">
    <mergeCell ref="EI17:ES17"/>
    <mergeCell ref="BU17:CE17"/>
    <mergeCell ref="CF17:CP17"/>
    <mergeCell ref="CQ17:DA17"/>
    <mergeCell ref="DB17:DL17"/>
    <mergeCell ref="DM17:DW17"/>
    <mergeCell ref="DX17:EH17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BU14:CE14"/>
    <mergeCell ref="CF14:CP14"/>
    <mergeCell ref="CQ14:DA14"/>
    <mergeCell ref="DB14:DL14"/>
    <mergeCell ref="DM14:DW14"/>
    <mergeCell ref="DX14:EH14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4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</row>
    <row r="3" ht="3" customHeight="1"/>
    <row r="4" spans="1:70" s="1" customFormat="1" ht="14.25">
      <c r="A4" s="223" t="s">
        <v>141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</row>
    <row r="5" spans="1:70" s="1" customFormat="1" ht="14.25">
      <c r="A5" s="223" t="s">
        <v>142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</row>
    <row r="6" spans="1:70" s="1" customFormat="1" ht="14.25">
      <c r="A6" s="223" t="s">
        <v>412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</row>
    <row r="7" spans="1:70" s="1" customFormat="1" ht="14.25">
      <c r="A7" s="145" t="s">
        <v>143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</row>
    <row r="8" ht="10.5" customHeight="1"/>
    <row r="9" spans="1:70" ht="64.5" customHeight="1">
      <c r="A9" s="284" t="s">
        <v>65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6"/>
      <c r="AP9" s="284" t="s">
        <v>86</v>
      </c>
      <c r="AQ9" s="285"/>
      <c r="AR9" s="285"/>
      <c r="AS9" s="285"/>
      <c r="AT9" s="285"/>
      <c r="AU9" s="285"/>
      <c r="AV9" s="285"/>
      <c r="AW9" s="285"/>
      <c r="AX9" s="285"/>
      <c r="AY9" s="285"/>
      <c r="AZ9" s="286"/>
      <c r="BA9" s="284" t="s">
        <v>144</v>
      </c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6"/>
    </row>
    <row r="10" spans="1:70" s="5" customFormat="1" ht="12.75">
      <c r="A10" s="309">
        <v>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>
        <v>2</v>
      </c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>
        <v>3</v>
      </c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</row>
    <row r="11" spans="1:70" ht="15" customHeight="1">
      <c r="A11" s="310" t="s">
        <v>122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2"/>
      <c r="AP11" s="313" t="s">
        <v>145</v>
      </c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4">
        <v>0</v>
      </c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</row>
    <row r="12" spans="1:70" ht="15" customHeight="1">
      <c r="A12" s="310" t="s">
        <v>123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2"/>
      <c r="AP12" s="313" t="s">
        <v>146</v>
      </c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4">
        <v>0</v>
      </c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</row>
    <row r="13" spans="1:70" ht="15" customHeight="1">
      <c r="A13" s="310" t="s">
        <v>147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2"/>
      <c r="AP13" s="313" t="s">
        <v>148</v>
      </c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4">
        <v>0</v>
      </c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</row>
    <row r="14" spans="1:70" ht="1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2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</row>
    <row r="15" spans="1:70" ht="15" customHeight="1">
      <c r="A15" s="310" t="s">
        <v>149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2"/>
      <c r="AP15" s="313" t="s">
        <v>150</v>
      </c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4">
        <v>0</v>
      </c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</row>
    <row r="16" spans="1:70" ht="1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2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</row>
    <row r="18" spans="1:70" ht="12" customHeight="1">
      <c r="A18" s="308" t="s">
        <v>151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</row>
    <row r="20" ht="3" customHeight="1"/>
    <row r="21" spans="1:70" s="1" customFormat="1" ht="14.25">
      <c r="A21" s="316" t="s">
        <v>152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</row>
    <row r="22" ht="10.5" customHeight="1"/>
    <row r="23" spans="1:70" ht="44.25" customHeight="1">
      <c r="A23" s="284" t="s">
        <v>65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6"/>
      <c r="AP23" s="284" t="s">
        <v>86</v>
      </c>
      <c r="AQ23" s="285"/>
      <c r="AR23" s="285"/>
      <c r="AS23" s="285"/>
      <c r="AT23" s="285"/>
      <c r="AU23" s="285"/>
      <c r="AV23" s="285"/>
      <c r="AW23" s="285"/>
      <c r="AX23" s="285"/>
      <c r="AY23" s="285"/>
      <c r="AZ23" s="286"/>
      <c r="BA23" s="284" t="s">
        <v>153</v>
      </c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6"/>
    </row>
    <row r="24" spans="1:70" s="5" customFormat="1" ht="12.75">
      <c r="A24" s="309">
        <v>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>
        <v>2</v>
      </c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>
        <v>3</v>
      </c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</row>
    <row r="25" spans="1:70" ht="15" customHeight="1">
      <c r="A25" s="310" t="s">
        <v>154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2"/>
      <c r="AP25" s="313" t="s">
        <v>145</v>
      </c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4">
        <v>0</v>
      </c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</row>
    <row r="26" spans="1:70" ht="73.5" customHeight="1">
      <c r="A26" s="310" t="s">
        <v>155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2"/>
      <c r="AP26" s="313" t="s">
        <v>146</v>
      </c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4">
        <v>9600</v>
      </c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</row>
    <row r="27" spans="1:70" ht="31.5" customHeight="1">
      <c r="A27" s="310" t="s">
        <v>156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2"/>
      <c r="AP27" s="313" t="s">
        <v>148</v>
      </c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4">
        <v>0</v>
      </c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</row>
  </sheetData>
  <sheetProtection/>
  <mergeCells count="46">
    <mergeCell ref="A26:AO26"/>
    <mergeCell ref="AP26:AZ26"/>
    <mergeCell ref="BA26:BR26"/>
    <mergeCell ref="A27:AO27"/>
    <mergeCell ref="AP27:AZ27"/>
    <mergeCell ref="BA27:BR27"/>
    <mergeCell ref="A24:AO24"/>
    <mergeCell ref="AP24:AZ24"/>
    <mergeCell ref="BA24:BR24"/>
    <mergeCell ref="A25:AO25"/>
    <mergeCell ref="AP25:AZ25"/>
    <mergeCell ref="BA25:BR2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14:AO14"/>
    <mergeCell ref="AP14:AZ14"/>
    <mergeCell ref="BA14:BR14"/>
    <mergeCell ref="A15:AO15"/>
    <mergeCell ref="AP15:AZ15"/>
    <mergeCell ref="BA15:BR15"/>
    <mergeCell ref="A12:AO12"/>
    <mergeCell ref="AP12:AZ12"/>
    <mergeCell ref="BA12:BR12"/>
    <mergeCell ref="A13:AO13"/>
    <mergeCell ref="AP13:AZ13"/>
    <mergeCell ref="BA13:BR13"/>
    <mergeCell ref="A10:AO10"/>
    <mergeCell ref="AP10:AZ10"/>
    <mergeCell ref="BA10:BR10"/>
    <mergeCell ref="A11:AO11"/>
    <mergeCell ref="AP11:AZ11"/>
    <mergeCell ref="BA11:BR11"/>
    <mergeCell ref="A1:BR1"/>
    <mergeCell ref="A4:BR4"/>
    <mergeCell ref="A5:BR5"/>
    <mergeCell ref="A6:BR6"/>
    <mergeCell ref="A7:BR7"/>
    <mergeCell ref="A9:AO9"/>
    <mergeCell ref="AP9:AZ9"/>
    <mergeCell ref="BA9:B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20">
      <selection activeCell="C55" sqref="C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17" t="s">
        <v>4</v>
      </c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92" t="str">
        <f>'1. Титульный'!BP9:FK9</f>
        <v>Заведующий отделом образования Администрации Каменского района</v>
      </c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18" t="s">
        <v>5</v>
      </c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19" t="s">
        <v>6</v>
      </c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92" t="str">
        <f>'1. Титульный'!DY13:FK13</f>
        <v>Ю.В. Потоловская</v>
      </c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19" t="s">
        <v>7</v>
      </c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18" t="s">
        <v>8</v>
      </c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51" t="s">
        <v>399</v>
      </c>
      <c r="BR15" s="151"/>
      <c r="BS15" s="151"/>
      <c r="BT15" s="151"/>
      <c r="BU15" s="151"/>
      <c r="BV15" s="320" t="s">
        <v>9</v>
      </c>
      <c r="BW15" s="320"/>
      <c r="BX15" s="151" t="s">
        <v>400</v>
      </c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321">
        <v>20</v>
      </c>
      <c r="CV15" s="321"/>
      <c r="CW15" s="321"/>
      <c r="CX15" s="321"/>
      <c r="CY15" s="154" t="s">
        <v>13</v>
      </c>
      <c r="CZ15" s="154"/>
      <c r="DA15" s="154"/>
      <c r="DB15" s="320" t="s">
        <v>10</v>
      </c>
      <c r="DC15" s="320"/>
      <c r="DD15" s="3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22" t="s">
        <v>159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156" t="s">
        <v>13</v>
      </c>
      <c r="EK17" s="156"/>
      <c r="EL17" s="156"/>
      <c r="EM17" s="156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23" t="s">
        <v>15</v>
      </c>
      <c r="FA17" s="324"/>
      <c r="FB17" s="324"/>
      <c r="FC17" s="324"/>
      <c r="FD17" s="324"/>
      <c r="FE17" s="324"/>
      <c r="FF17" s="324"/>
      <c r="FG17" s="324"/>
      <c r="FH17" s="324"/>
      <c r="FI17" s="324"/>
      <c r="FJ17" s="324"/>
      <c r="FK17" s="325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26" t="s">
        <v>18</v>
      </c>
      <c r="FA18" s="327"/>
      <c r="FB18" s="327"/>
      <c r="FC18" s="327"/>
      <c r="FD18" s="327"/>
      <c r="FE18" s="327"/>
      <c r="FF18" s="327"/>
      <c r="FG18" s="327"/>
      <c r="FH18" s="327"/>
      <c r="FI18" s="327"/>
      <c r="FJ18" s="327"/>
      <c r="FK18" s="328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63" t="s">
        <v>399</v>
      </c>
      <c r="AS19" s="163"/>
      <c r="AT19" s="163"/>
      <c r="AU19" s="163"/>
      <c r="AV19" s="163"/>
      <c r="AW19" s="320" t="s">
        <v>9</v>
      </c>
      <c r="AX19" s="320"/>
      <c r="AY19" s="163" t="s">
        <v>400</v>
      </c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321">
        <v>20</v>
      </c>
      <c r="BW19" s="321"/>
      <c r="BX19" s="321"/>
      <c r="BY19" s="321"/>
      <c r="BZ19" s="164" t="s">
        <v>13</v>
      </c>
      <c r="CA19" s="164"/>
      <c r="CB19" s="164"/>
      <c r="CC19" s="320" t="s">
        <v>10</v>
      </c>
      <c r="CD19" s="320"/>
      <c r="CE19" s="3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65" t="s">
        <v>398</v>
      </c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7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0" t="str">
        <f>'1. Титульный'!AO20:EL21</f>
        <v>МУНИЦИПАЛЬНОЕ БЮДЖЕТНОЕ ДОШКОЛЬНОЕ ОБРАЗОВАТЕЛЬНОЕ УЧРЕЖДЕНИЕ ДЕТСКИЙ САД №7 "УЛЫБКА" КАМЕНСКОГО РАЙОНА РОСТОВСКОЙ ОБЛАСТИ</v>
      </c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202" t="s">
        <v>264</v>
      </c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4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205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206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202" t="s">
        <v>262</v>
      </c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4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210" t="s">
        <v>263</v>
      </c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2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207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213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5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205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206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69" t="s">
        <v>385</v>
      </c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1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95" t="str">
        <f>'1. Титульный'!AO26:EL27</f>
        <v>отдел Образования Администрации Каменского района 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72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4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75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7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72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4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98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99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75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7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78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80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19" t="s">
        <v>36</v>
      </c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29"/>
      <c r="EO33" s="330"/>
      <c r="EP33" s="330"/>
      <c r="EQ33" s="330"/>
      <c r="ER33" s="330"/>
      <c r="ES33" s="330"/>
      <c r="ET33" s="330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0"/>
      <c r="FF33" s="330"/>
      <c r="FG33" s="330"/>
      <c r="FH33" s="330"/>
      <c r="FI33" s="330"/>
      <c r="FJ33" s="330"/>
      <c r="FK33" s="331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70" t="s">
        <v>161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2" t="s">
        <v>162</v>
      </c>
      <c r="AF35" s="371"/>
      <c r="AG35" s="371"/>
      <c r="AH35" s="371"/>
      <c r="AI35" s="371"/>
      <c r="AJ35" s="371"/>
      <c r="AK35" s="371"/>
      <c r="AL35" s="371"/>
      <c r="AM35" s="371"/>
      <c r="AN35" s="371"/>
      <c r="AO35" s="373" t="s">
        <v>163</v>
      </c>
      <c r="AP35" s="374"/>
      <c r="AQ35" s="374"/>
      <c r="AR35" s="374"/>
      <c r="AS35" s="374"/>
      <c r="AT35" s="374"/>
      <c r="AU35" s="374"/>
      <c r="AV35" s="374"/>
      <c r="AW35" s="374"/>
      <c r="AX35" s="374"/>
      <c r="AY35" s="372" t="s">
        <v>164</v>
      </c>
      <c r="AZ35" s="371"/>
      <c r="BA35" s="371"/>
      <c r="BB35" s="371"/>
      <c r="BC35" s="371"/>
      <c r="BD35" s="371"/>
      <c r="BE35" s="371"/>
      <c r="BF35" s="371"/>
      <c r="BG35" s="371"/>
      <c r="BH35" s="371"/>
      <c r="BI35" s="332" t="s">
        <v>165</v>
      </c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4"/>
      <c r="CN35" s="375" t="s">
        <v>166</v>
      </c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377"/>
      <c r="DP35" s="364" t="s">
        <v>167</v>
      </c>
      <c r="DQ35" s="365"/>
      <c r="DR35" s="365"/>
      <c r="DS35" s="365"/>
      <c r="DT35" s="365"/>
      <c r="DU35" s="365"/>
      <c r="DV35" s="365"/>
      <c r="DW35" s="365"/>
      <c r="DX35" s="365"/>
      <c r="DY35" s="365"/>
      <c r="DZ35" s="365"/>
      <c r="EA35" s="365"/>
      <c r="EB35" s="365"/>
      <c r="EC35" s="365"/>
      <c r="ED35" s="365"/>
      <c r="EE35" s="365"/>
      <c r="EF35" s="365"/>
      <c r="EG35" s="365"/>
      <c r="EH35" s="365"/>
      <c r="EI35" s="365"/>
      <c r="EJ35" s="365"/>
      <c r="EK35" s="365"/>
      <c r="EL35" s="365"/>
      <c r="EM35" s="365"/>
      <c r="EN35" s="365"/>
      <c r="EO35" s="365"/>
      <c r="EP35" s="365"/>
      <c r="EQ35" s="365"/>
      <c r="ER35" s="365"/>
      <c r="ES35" s="365"/>
      <c r="ET35" s="365"/>
      <c r="EU35" s="365"/>
      <c r="EV35" s="365"/>
      <c r="EW35" s="365"/>
      <c r="EX35" s="365"/>
      <c r="EY35" s="365"/>
      <c r="EZ35" s="365"/>
      <c r="FA35" s="365"/>
      <c r="FB35" s="365"/>
      <c r="FC35" s="365"/>
      <c r="FD35" s="365"/>
      <c r="FE35" s="365"/>
      <c r="FF35" s="365"/>
      <c r="FG35" s="365"/>
      <c r="FH35" s="365"/>
      <c r="FI35" s="365"/>
      <c r="FJ35" s="365"/>
      <c r="FK35" s="365"/>
    </row>
    <row r="36" spans="1:167" s="9" customFormat="1" ht="15" customHeight="1">
      <c r="A36" s="370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2"/>
      <c r="AF36" s="371"/>
      <c r="AG36" s="371"/>
      <c r="AH36" s="371"/>
      <c r="AI36" s="371"/>
      <c r="AJ36" s="371"/>
      <c r="AK36" s="371"/>
      <c r="AL36" s="371"/>
      <c r="AM36" s="371"/>
      <c r="AN36" s="371"/>
      <c r="AO36" s="373"/>
      <c r="AP36" s="374"/>
      <c r="AQ36" s="374"/>
      <c r="AR36" s="374"/>
      <c r="AS36" s="374"/>
      <c r="AT36" s="374"/>
      <c r="AU36" s="374"/>
      <c r="AV36" s="374"/>
      <c r="AW36" s="374"/>
      <c r="AX36" s="374"/>
      <c r="AY36" s="372"/>
      <c r="AZ36" s="371"/>
      <c r="BA36" s="371"/>
      <c r="BB36" s="371"/>
      <c r="BC36" s="371"/>
      <c r="BD36" s="371"/>
      <c r="BE36" s="371"/>
      <c r="BF36" s="371"/>
      <c r="BG36" s="371"/>
      <c r="BH36" s="371"/>
      <c r="BI36" s="335" t="s">
        <v>168</v>
      </c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36"/>
      <c r="CN36" s="378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80"/>
      <c r="DP36" s="366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  <c r="EH36" s="367"/>
      <c r="EI36" s="367"/>
      <c r="EJ36" s="367"/>
      <c r="EK36" s="367"/>
      <c r="EL36" s="367"/>
      <c r="EM36" s="367"/>
      <c r="EN36" s="367"/>
      <c r="EO36" s="367"/>
      <c r="EP36" s="367"/>
      <c r="EQ36" s="367"/>
      <c r="ER36" s="367"/>
      <c r="ES36" s="367"/>
      <c r="ET36" s="367"/>
      <c r="EU36" s="367"/>
      <c r="EV36" s="367"/>
      <c r="EW36" s="367"/>
      <c r="EX36" s="367"/>
      <c r="EY36" s="367"/>
      <c r="EZ36" s="367"/>
      <c r="FA36" s="367"/>
      <c r="FB36" s="367"/>
      <c r="FC36" s="367"/>
      <c r="FD36" s="367"/>
      <c r="FE36" s="367"/>
      <c r="FF36" s="367"/>
      <c r="FG36" s="367"/>
      <c r="FH36" s="367"/>
      <c r="FI36" s="367"/>
      <c r="FJ36" s="367"/>
      <c r="FK36" s="367"/>
    </row>
    <row r="37" spans="1:167" s="16" customFormat="1" ht="10.5" customHeight="1">
      <c r="A37" s="370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54"/>
      <c r="CC37" s="154"/>
      <c r="CD37" s="154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78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80"/>
      <c r="DP37" s="366"/>
      <c r="DQ37" s="367"/>
      <c r="DR37" s="367"/>
      <c r="DS37" s="367"/>
      <c r="DT37" s="367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367"/>
      <c r="EF37" s="367"/>
      <c r="EG37" s="367"/>
      <c r="EH37" s="367"/>
      <c r="EI37" s="367"/>
      <c r="EJ37" s="367"/>
      <c r="EK37" s="367"/>
      <c r="EL37" s="367"/>
      <c r="EM37" s="367"/>
      <c r="EN37" s="367"/>
      <c r="EO37" s="367"/>
      <c r="EP37" s="367"/>
      <c r="EQ37" s="367"/>
      <c r="ER37" s="367"/>
      <c r="ES37" s="367"/>
      <c r="ET37" s="367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7"/>
      <c r="FG37" s="367"/>
      <c r="FH37" s="367"/>
      <c r="FI37" s="367"/>
      <c r="FJ37" s="367"/>
      <c r="FK37" s="367"/>
    </row>
    <row r="38" spans="1:167" s="16" customFormat="1" ht="9.75" customHeight="1">
      <c r="A38" s="370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81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3"/>
      <c r="DP38" s="368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</row>
    <row r="39" spans="1:167" s="16" customFormat="1" ht="22.5" customHeight="1">
      <c r="A39" s="370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37" t="s">
        <v>170</v>
      </c>
      <c r="BJ39" s="337"/>
      <c r="BK39" s="337"/>
      <c r="BL39" s="337"/>
      <c r="BM39" s="337"/>
      <c r="BN39" s="337"/>
      <c r="BO39" s="337"/>
      <c r="BP39" s="337"/>
      <c r="BQ39" s="337"/>
      <c r="BR39" s="337"/>
      <c r="BS39" s="337" t="s">
        <v>171</v>
      </c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8" t="s">
        <v>170</v>
      </c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40"/>
      <c r="DB39" s="338" t="s">
        <v>171</v>
      </c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40"/>
      <c r="DP39" s="337" t="s">
        <v>172</v>
      </c>
      <c r="DQ39" s="337"/>
      <c r="DR39" s="337"/>
      <c r="DS39" s="337"/>
      <c r="DT39" s="337"/>
      <c r="DU39" s="337"/>
      <c r="DV39" s="337"/>
      <c r="DW39" s="337"/>
      <c r="DX39" s="337"/>
      <c r="DY39" s="337"/>
      <c r="DZ39" s="337"/>
      <c r="EA39" s="337"/>
      <c r="EB39" s="337"/>
      <c r="EC39" s="337"/>
      <c r="ED39" s="337"/>
      <c r="EE39" s="337"/>
      <c r="EF39" s="337"/>
      <c r="EG39" s="337"/>
      <c r="EH39" s="337"/>
      <c r="EI39" s="337"/>
      <c r="EJ39" s="337"/>
      <c r="EK39" s="337"/>
      <c r="EL39" s="337"/>
      <c r="EM39" s="337"/>
      <c r="EN39" s="337" t="s">
        <v>173</v>
      </c>
      <c r="EO39" s="337"/>
      <c r="EP39" s="337"/>
      <c r="EQ39" s="337"/>
      <c r="ER39" s="337"/>
      <c r="ES39" s="337"/>
      <c r="ET39" s="337"/>
      <c r="EU39" s="337"/>
      <c r="EV39" s="337"/>
      <c r="EW39" s="337"/>
      <c r="EX39" s="337"/>
      <c r="EY39" s="337"/>
      <c r="EZ39" s="337"/>
      <c r="FA39" s="337"/>
      <c r="FB39" s="337"/>
      <c r="FC39" s="337"/>
      <c r="FD39" s="337"/>
      <c r="FE39" s="337"/>
      <c r="FF39" s="337"/>
      <c r="FG39" s="337"/>
      <c r="FH39" s="337"/>
      <c r="FI39" s="337"/>
      <c r="FJ39" s="337"/>
      <c r="FK39" s="338"/>
    </row>
    <row r="40" spans="1:167" s="9" customFormat="1" ht="10.5" customHeight="1">
      <c r="A40" s="340">
        <v>1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41">
        <v>2</v>
      </c>
      <c r="AF40" s="341"/>
      <c r="AG40" s="341"/>
      <c r="AH40" s="341"/>
      <c r="AI40" s="341"/>
      <c r="AJ40" s="341"/>
      <c r="AK40" s="341"/>
      <c r="AL40" s="341"/>
      <c r="AM40" s="341"/>
      <c r="AN40" s="341"/>
      <c r="AO40" s="341">
        <v>3</v>
      </c>
      <c r="AP40" s="341"/>
      <c r="AQ40" s="341"/>
      <c r="AR40" s="341"/>
      <c r="AS40" s="341"/>
      <c r="AT40" s="341"/>
      <c r="AU40" s="341"/>
      <c r="AV40" s="341"/>
      <c r="AW40" s="341"/>
      <c r="AX40" s="341"/>
      <c r="AY40" s="341">
        <v>4</v>
      </c>
      <c r="AZ40" s="341"/>
      <c r="BA40" s="341"/>
      <c r="BB40" s="341"/>
      <c r="BC40" s="341"/>
      <c r="BD40" s="341"/>
      <c r="BE40" s="341"/>
      <c r="BF40" s="341"/>
      <c r="BG40" s="341"/>
      <c r="BH40" s="341"/>
      <c r="BI40" s="342">
        <v>5</v>
      </c>
      <c r="BJ40" s="342"/>
      <c r="BK40" s="342"/>
      <c r="BL40" s="342"/>
      <c r="BM40" s="342"/>
      <c r="BN40" s="342"/>
      <c r="BO40" s="342"/>
      <c r="BP40" s="342"/>
      <c r="BQ40" s="342"/>
      <c r="BR40" s="342"/>
      <c r="BS40" s="341">
        <v>6</v>
      </c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2">
        <v>7</v>
      </c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>
        <v>8</v>
      </c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>
        <v>9</v>
      </c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2"/>
      <c r="EN40" s="342">
        <v>10</v>
      </c>
      <c r="EO40" s="342"/>
      <c r="EP40" s="342"/>
      <c r="EQ40" s="342"/>
      <c r="ER40" s="342"/>
      <c r="ES40" s="342"/>
      <c r="ET40" s="342"/>
      <c r="EU40" s="342"/>
      <c r="EV40" s="342"/>
      <c r="EW40" s="342"/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2"/>
      <c r="FK40" s="343"/>
    </row>
    <row r="41" spans="1:167" s="9" customFormat="1" ht="45" customHeight="1">
      <c r="A41" s="344" t="s">
        <v>274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6"/>
      <c r="AE41" s="347" t="s">
        <v>275</v>
      </c>
      <c r="AF41" s="348"/>
      <c r="AG41" s="348"/>
      <c r="AH41" s="348"/>
      <c r="AI41" s="348"/>
      <c r="AJ41" s="348"/>
      <c r="AK41" s="348"/>
      <c r="AL41" s="348"/>
      <c r="AM41" s="348"/>
      <c r="AN41" s="348"/>
      <c r="AO41" s="348" t="s">
        <v>379</v>
      </c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50">
        <v>5112400</v>
      </c>
      <c r="DQ41" s="350"/>
      <c r="DR41" s="350"/>
      <c r="DS41" s="350"/>
      <c r="DT41" s="350"/>
      <c r="DU41" s="350"/>
      <c r="DV41" s="350"/>
      <c r="DW41" s="350"/>
      <c r="DX41" s="350"/>
      <c r="DY41" s="350"/>
      <c r="DZ41" s="350"/>
      <c r="EA41" s="350"/>
      <c r="EB41" s="350"/>
      <c r="EC41" s="350"/>
      <c r="ED41" s="350"/>
      <c r="EE41" s="350"/>
      <c r="EF41" s="350"/>
      <c r="EG41" s="350"/>
      <c r="EH41" s="350"/>
      <c r="EI41" s="350"/>
      <c r="EJ41" s="350"/>
      <c r="EK41" s="350"/>
      <c r="EL41" s="350"/>
      <c r="EM41" s="350"/>
      <c r="EN41" s="350">
        <f>DP41</f>
        <v>5112400</v>
      </c>
      <c r="EO41" s="350"/>
      <c r="EP41" s="350"/>
      <c r="EQ41" s="350"/>
      <c r="ER41" s="350"/>
      <c r="ES41" s="350"/>
      <c r="ET41" s="350"/>
      <c r="EU41" s="350"/>
      <c r="EV41" s="350"/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  <c r="FK41" s="358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51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3"/>
      <c r="CN42" s="354" t="s">
        <v>175</v>
      </c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5"/>
      <c r="DM42" s="355"/>
      <c r="DN42" s="355"/>
      <c r="DO42" s="355"/>
      <c r="DP42" s="356">
        <f>DP41</f>
        <v>5112400</v>
      </c>
      <c r="DQ42" s="356"/>
      <c r="DR42" s="356"/>
      <c r="DS42" s="356"/>
      <c r="DT42" s="356"/>
      <c r="DU42" s="356"/>
      <c r="DV42" s="356"/>
      <c r="DW42" s="356"/>
      <c r="DX42" s="356"/>
      <c r="DY42" s="356"/>
      <c r="DZ42" s="356"/>
      <c r="EA42" s="356"/>
      <c r="EB42" s="356"/>
      <c r="EC42" s="356"/>
      <c r="ED42" s="356"/>
      <c r="EE42" s="356"/>
      <c r="EF42" s="356"/>
      <c r="EG42" s="356"/>
      <c r="EH42" s="356"/>
      <c r="EI42" s="356"/>
      <c r="EJ42" s="356"/>
      <c r="EK42" s="356"/>
      <c r="EL42" s="356"/>
      <c r="EM42" s="356"/>
      <c r="EN42" s="356">
        <f>EN41</f>
        <v>5112400</v>
      </c>
      <c r="EO42" s="356"/>
      <c r="EP42" s="356"/>
      <c r="EQ42" s="356"/>
      <c r="ER42" s="356"/>
      <c r="ES42" s="356"/>
      <c r="ET42" s="356"/>
      <c r="EU42" s="356"/>
      <c r="EV42" s="356"/>
      <c r="EW42" s="356"/>
      <c r="EX42" s="356"/>
      <c r="EY42" s="356"/>
      <c r="EZ42" s="356"/>
      <c r="FA42" s="356"/>
      <c r="FB42" s="356"/>
      <c r="FC42" s="356"/>
      <c r="FD42" s="356"/>
      <c r="FE42" s="356"/>
      <c r="FF42" s="356"/>
      <c r="FG42" s="356"/>
      <c r="FH42" s="356"/>
      <c r="FI42" s="356"/>
      <c r="FJ42" s="356"/>
      <c r="FK42" s="357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59"/>
      <c r="FA44" s="360"/>
      <c r="FB44" s="360"/>
      <c r="FC44" s="360"/>
      <c r="FD44" s="360"/>
      <c r="FE44" s="360"/>
      <c r="FF44" s="360"/>
      <c r="FG44" s="360"/>
      <c r="FH44" s="360"/>
      <c r="FI44" s="360"/>
      <c r="FJ44" s="360"/>
      <c r="FK44" s="361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20"/>
      <c r="AH45" s="184" t="str">
        <f>'1. Титульный'!AH40:BF40</f>
        <v>Михайленко Ю.А.</v>
      </c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85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7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19" t="s">
        <v>7</v>
      </c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18"/>
      <c r="AH46" s="318" t="s">
        <v>8</v>
      </c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62" t="s">
        <v>46</v>
      </c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90" t="s">
        <v>48</v>
      </c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H49" s="192" t="str">
        <f>'1. Титульный'!AH44:BF44</f>
        <v>Кумачева О.А.</v>
      </c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49" t="s">
        <v>7</v>
      </c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H50" s="147" t="s">
        <v>8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X50" s="43"/>
      <c r="BY50" s="9" t="s">
        <v>51</v>
      </c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Z50" s="150"/>
      <c r="DA50" s="150"/>
      <c r="DB50" s="150"/>
      <c r="DC50" s="150"/>
      <c r="DD50" s="150"/>
      <c r="DE50" s="150"/>
      <c r="DF50" s="150"/>
      <c r="DG50" s="150"/>
      <c r="DH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93" t="s">
        <v>52</v>
      </c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Z51" s="193" t="s">
        <v>7</v>
      </c>
      <c r="DA51" s="193"/>
      <c r="DB51" s="193"/>
      <c r="DC51" s="193"/>
      <c r="DD51" s="193"/>
      <c r="DE51" s="193"/>
      <c r="DF51" s="193"/>
      <c r="DG51" s="193"/>
      <c r="DH51" s="193"/>
      <c r="DJ51" s="193" t="s">
        <v>8</v>
      </c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C51" s="193" t="s">
        <v>53</v>
      </c>
      <c r="ED51" s="193"/>
      <c r="EE51" s="193"/>
      <c r="EF51" s="193"/>
      <c r="EG51" s="193"/>
      <c r="EH51" s="193"/>
      <c r="EI51" s="193"/>
      <c r="EJ51" s="193"/>
      <c r="EK51" s="193"/>
      <c r="EL51" s="193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O52" s="192" t="str">
        <f>'1. Титульный'!AO47:BF47</f>
        <v>Попова Ю.С.</v>
      </c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H52" s="163" t="s">
        <v>266</v>
      </c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X52" s="43"/>
      <c r="BY52" s="153" t="s">
        <v>9</v>
      </c>
      <c r="BZ52" s="153"/>
      <c r="CA52" s="151"/>
      <c r="CB52" s="151"/>
      <c r="CC52" s="151"/>
      <c r="CD52" s="151"/>
      <c r="CE52" s="151"/>
      <c r="CF52" s="152" t="s">
        <v>9</v>
      </c>
      <c r="CG52" s="152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3">
        <v>20</v>
      </c>
      <c r="DF52" s="153"/>
      <c r="DG52" s="153"/>
      <c r="DH52" s="153"/>
      <c r="DI52" s="154"/>
      <c r="DJ52" s="154"/>
      <c r="DK52" s="154"/>
      <c r="DL52" s="152" t="s">
        <v>10</v>
      </c>
      <c r="DM52" s="152"/>
      <c r="DN52" s="152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93" t="s">
        <v>52</v>
      </c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D53" s="193" t="s">
        <v>7</v>
      </c>
      <c r="AE53" s="193"/>
      <c r="AF53" s="193"/>
      <c r="AG53" s="193"/>
      <c r="AH53" s="193"/>
      <c r="AI53" s="193"/>
      <c r="AJ53" s="193"/>
      <c r="AK53" s="193"/>
      <c r="AL53" s="193"/>
      <c r="AM53" s="193"/>
      <c r="AO53" s="193" t="s">
        <v>8</v>
      </c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H53" s="194" t="s">
        <v>53</v>
      </c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53" t="s">
        <v>9</v>
      </c>
      <c r="B54" s="153"/>
      <c r="C54" s="163" t="s">
        <v>399</v>
      </c>
      <c r="D54" s="163"/>
      <c r="E54" s="163"/>
      <c r="F54" s="163"/>
      <c r="G54" s="163"/>
      <c r="H54" s="152" t="s">
        <v>9</v>
      </c>
      <c r="I54" s="152"/>
      <c r="J54" s="163" t="s">
        <v>400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53">
        <v>20</v>
      </c>
      <c r="AH54" s="153"/>
      <c r="AI54" s="153"/>
      <c r="AJ54" s="153"/>
      <c r="AK54" s="164" t="s">
        <v>13</v>
      </c>
      <c r="AL54" s="164"/>
      <c r="AM54" s="164"/>
      <c r="AN54" s="152" t="s">
        <v>10</v>
      </c>
      <c r="AO54" s="152"/>
      <c r="AP54" s="152"/>
    </row>
    <row r="55" s="9" customFormat="1" ht="3" customHeight="1"/>
  </sheetData>
  <sheetProtection/>
  <mergeCells count="124"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  <mergeCell ref="A54:B54"/>
    <mergeCell ref="C54:G54"/>
    <mergeCell ref="H54:I54"/>
    <mergeCell ref="J54:AF54"/>
    <mergeCell ref="AG54:AJ54"/>
    <mergeCell ref="AK54:AM54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BS42:CM42"/>
    <mergeCell ref="CN42:DA42"/>
    <mergeCell ref="DB42:DO42"/>
    <mergeCell ref="DP42:EM42"/>
    <mergeCell ref="EN42:FK42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CB37:CD37"/>
    <mergeCell ref="BI39:BR39"/>
    <mergeCell ref="BS39:CM39"/>
    <mergeCell ref="CN39:DA39"/>
    <mergeCell ref="DB39:DO39"/>
    <mergeCell ref="DP39:EM39"/>
    <mergeCell ref="L31:AV31"/>
    <mergeCell ref="EZ31:FK31"/>
    <mergeCell ref="L32:AV32"/>
    <mergeCell ref="EN33:FK33"/>
    <mergeCell ref="BI35:CM35"/>
    <mergeCell ref="BI36:CM36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2019-06-06T14:20:15Z</cp:lastPrinted>
  <dcterms:created xsi:type="dcterms:W3CDTF">2016-11-15T11:35:14Z</dcterms:created>
  <dcterms:modified xsi:type="dcterms:W3CDTF">2019-07-10T07:07:22Z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