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1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<sst xmlns="http://schemas.openxmlformats.org/spreadsheetml/2006/main" count="1140" uniqueCount="422">
  <si>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</si>
  <si>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</si>
  <si>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</si>
  <si>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</si>
  <si>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</si>
  <si>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</si>
  <si>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</si>
  <si>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</si>
  <si>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</si>
  <si>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</si>
  <si>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</si>
  <si>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</si>
  <si>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</si>
  <si>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</si>
  <si>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</si>
  <si>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</si>
  <si>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</si>
  <si>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</si>
  <si>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</si>
  <si>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</si>
  <si>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</si>
  <si>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</si>
  <si>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</si>
  <si>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</si>
  <si>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</si>
  <si>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</si>
  <si>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</si>
  <si>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</si>
  <si>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</si>
  <si>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</si>
  <si>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</si>
  <si>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</si>
  <si>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</si>
  <si>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</si>
  <si>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</si>
  <si>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</si>
  <si>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</si>
  <si>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</si>
  <si>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</si>
  <si>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</si>
  <si>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</si>
  <si>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</si>
  <si>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</si>
  <si>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</si>
  <si>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</si>
  <si>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</si>
  <si>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</si>
  <si>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</si>
  <si>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</si>
  <si>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</si>
  <si>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</si>
  <si>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</si>
  <si>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</si>
  <si>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</si>
  <si>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</si>
  <si>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</si>
  <si>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</si>
  <si>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</si>
  <si>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</si>
  <si>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</si>
  <si>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</si>
  <si>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</si>
  <si>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</si>
  <si>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</si>
  <si>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</si>
  <si>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</si>
  <si>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</si>
  <si>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</si>
  <si>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</si>
  <si>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</si>
  <si>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</si>
  <si>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</si>
  <si>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</si>
  <si>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</si>
  <si>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</si>
  <si>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</si>
  <si>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</si>
  <si>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</si>
  <si>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</si>
  <si>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</si>
  <si>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</si>
  <si>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</si>
  <si>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</si>
  <si>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</si>
  <si>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</si>
  <si>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</si>
  <si>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</si>
  <si>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</si>
  <si>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</si>
  <si>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</si>
  <si>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</si>
  <si>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</si>
  <si>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</si>
  <si>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</si>
  <si>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</si>
  <si>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</si>
  <si>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</si>
  <si>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</si>
  <si>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</si>
  <si>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</si>
  <si>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</si>
  <si>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</si>
  <si>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</si>
  <si>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</si>
  <si>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</si>
  <si>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</si>
  <si>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</si>
  <si>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</si>
  <si>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</si>
  <si>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</si>
  <si>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</si>
  <si>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</si>
  <si>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</si>
  <si>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</si>
  <si>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</si>
  <si>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</si>
  <si>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</si>
  <si>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</si>
  <si>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</si>
  <si>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</si>
  <si>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</si>
  <si>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</si>
  <si>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</si>
  <si>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</si>
  <si>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</si>
  <si>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</si>
  <si>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</si>
  <si>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</si>
  <si>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</si>
  <si>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</si>
  <si>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</si>
  <si>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</si>
  <si>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</si>
  <si>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</si>
  <si>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</si>
  <si>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</si>
  <si>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</si>
  <si>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</si>
  <si>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</si>
  <si>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</si>
  <si>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</si>
  <si>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</si>
  <si>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</si>
  <si>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</si>
  <si>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</si>
  <si>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</si>
  <si>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</si>
  <si>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</si>
  <si>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</si>
  <si>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</si>
  <si>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</si>
  <si>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</si>
  <si>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</si>
  <si>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</si>
  <si>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</si>
  <si>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</si>
  <si>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</si>
  <si>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</si>
  <si>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</si>
  <si>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</si>
  <si>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</si>
  <si>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</si>
  <si>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</si>
  <si>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</si>
  <si>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</si>
  <si>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</si>
  <si>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</si>
  <si>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</si>
  <si>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</si>
  <si>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</si>
  <si>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</si>
  <si>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</si>
  <si>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</si>
  <si>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</si>
  <si>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</si>
  <si>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</si>
  <si>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</si>
  <si>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</si>
  <si>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</si>
  <si>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</si>
  <si>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</si>
  <si>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</si>
  <si>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</si>
  <si>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</si>
  <si>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</si>
  <si>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</si>
  <si>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</si>
  <si>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</si>
  <si>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</si>
  <si>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</si>
  <si>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</si>
  <si>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</si>
  <si>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</si>
  <si>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</si>
  <si>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</si>
  <si>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</si>
  <si>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</si>
  <si>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</si>
  <si>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</si>
  <si>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</si>
  <si>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</si>
  <si>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</si>
  <si>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</si>
  <si>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</si>
  <si>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</si>
  <si>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</si>
  <si>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</si>
  <si>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</si>
  <si>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</si>
  <si>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</si>
  <si>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</si>
  <si>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</si>
  <si>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</si>
  <si>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</si>
  <si>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</si>
  <si>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</si>
  <si>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</si>
  <si>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</si>
  <si>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</si>
  <si>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</si>
  <si>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</si>
  <si>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</si>
  <si>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</si>
  <si>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</si>
  <si>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</si>
  <si>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</si>
  <si>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</si>
  <si>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</si>
  <si>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</si>
  <si>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</si>
  <si>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</si>
  <si>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</si>
  <si>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</si>
  <si>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</si>
  <si>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</si>
  <si>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</si>
  <si>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</si>
  <si>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</si>
  <si>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</si>
  <si>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</si>
  <si>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</si>
  <si>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</si>
  <si>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</si>
  <si>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</si>
  <si>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</si>
  <si>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</si>
  <si>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</si>
  <si>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</si>
  <si>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</si>
  <si>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</si>
  <si>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</si>
  <si>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</si>
  <si>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</si>
  <si>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</si>
  <si>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</si>
  <si>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</si>
  <si>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</si>
  <si>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</si>
  <si>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</si>
  <si>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</si>
  <si>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</si>
  <si>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</si>
  <si>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</si>
  <si>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</si>
  <si>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</si>
  <si>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</si>
  <si>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</si>
  <si>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</si>
  <si>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</si>
  <si>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</si>
  <si>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</si>
  <si>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</si>
  <si>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</si>
  <si>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</si>
  <si>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</si>
  <si>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</si>
  <si>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</si>
  <si>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</si>
  <si>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</si>
  <si>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</si>
  <si>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</si>
  <si>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</si>
  <si>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</si>
  <si>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</si>
  <si>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</si>
  <si>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</si>
  <si>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</si>
  <si>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</si>
  <si>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</si>
  <si>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</si>
  <si>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</si>
  <si>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</si>
  <si>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</si>
  <si>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</si>
  <si>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</si>
  <si>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</si>
  <si>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</si>
  <si>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</si>
  <si>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</si>
  <si>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</si>
  <si>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</si>
  <si>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</si>
  <si>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</si>
  <si>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</si>
  <si>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</si>
  <si>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</si>
  <si>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</si>
  <si>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</si>
  <si>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</si>
  <si>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</si>
  <si>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</si>
  <si>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</si>
  <si>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</si>
  <si>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</si>
  <si>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</si>
  <si>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</si>
  <si>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</si>
  <si>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</si>
  <si>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</si>
  <si>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</si>
  <si>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</si>
  <si>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</si>
  <si>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</si>
  <si>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</si>
  <si>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</si>
  <si>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</si>
  <si>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</si>
  <si>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</si>
  <si>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</si>
  <si>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</si>
  <si>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</si>
  <si>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</si>
  <si>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</si>
  <si>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Техническое обслуживание газопровода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</si>
  <si>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</si>
  <si>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</si>
  <si>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</si>
  <si>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</si>
  <si>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</si>
  <si>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Проверка дымоходов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</si>
  <si>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</si>
  <si>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</si>
  <si>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</si>
  <si>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</si>
  <si>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</si>
  <si>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</si>
  <si>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</si>
  <si>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</si>
  <si>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</si>
  <si>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</si>
  <si>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</si>
  <si>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</si>
  <si>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</si>
  <si>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</si>
  <si>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6.6.4. Источник финансового обеспечения: субсидии на выполнение Муниципального задания - местные средства ( пожарка )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</si>
  <si>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</si>
  <si>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</si>
  <si>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</si>
  <si>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</si>
  <si>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</si>
  <si>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</si>
  <si>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Огнетушители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</si>
  <si>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</si>
  <si>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</si>
  <si>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</si>
  <si>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</si>
  <si>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</si>
  <si>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</si>
  <si>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6.8.4. Источник финансового обеспечения: субсидии на выполнение Муниципального задания - местные средства ( пожарка 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</si>
  <si>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</si>
  <si>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</si>
  <si>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</si>
  <si>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</si>
  <si>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</si>
  <si>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</si>
  <si>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</si>
  <si>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Техническое обслуживание лифта</t>
  </si>
  <si>
    <t>Оценка условий труда</t>
  </si>
  <si>
    <t>Энергетическое обследование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</si>
  <si>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</si>
  <si>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 xml:space="preserve">отдел Образования Администрации Каменского района </t>
  </si>
  <si>
    <t>60623151051</t>
  </si>
  <si>
    <t>6114017217/611401001</t>
  </si>
  <si>
    <t>347851, Россия, Ростовская область, Каменский район, п. Глубокий, ул. Свердлова, д.1.</t>
  </si>
  <si>
    <t>Михайленко Ю.А.</t>
  </si>
  <si>
    <t>Попова Ю.С.</t>
  </si>
  <si>
    <r>
      <rPr>
        <u val="single"/>
        <sz val="11"/>
        <color indexed="12"/>
        <rFont val="Times New Roman"/>
        <family val="1"/>
      </rPr>
      <t>12 097 050,00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</si>
  <si>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12 097 050,00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</si>
  <si>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</si>
  <si>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6 989 769,64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</si>
  <si>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1 243 022,00 рублей,</t>
  </si>
  <si>
    <t>_____*_Указываются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</si>
  <si>
    <t>Интернет</t>
  </si>
  <si>
    <t>15.03.2019</t>
  </si>
  <si>
    <t>Источник финансового обеспечения: субсидии на выполниние Муниципального задания - местный бюджет</t>
  </si>
  <si>
    <t>Учитель-дефектолог</t>
  </si>
  <si>
    <t>12</t>
  </si>
  <si>
    <t>,</t>
  </si>
  <si>
    <t>Фонд оплаты труда в год, руб. (гр. 3 x гр. 4 x 
(1 + гр. 8 / 100) x 
гр. 9 x 7)</t>
  </si>
  <si>
    <t>Лампа светодиодная</t>
  </si>
  <si>
    <t>Моющие</t>
  </si>
  <si>
    <t>насос</t>
  </si>
  <si>
    <t>01</t>
  </si>
  <si>
    <t>июля</t>
  </si>
  <si>
    <t>№3</t>
  </si>
  <si>
    <t>01.07.2019</t>
  </si>
  <si>
    <t>853</t>
  </si>
  <si>
    <t>Налог на отходы</t>
  </si>
  <si>
    <t>Пени штрафы</t>
  </si>
  <si>
    <t>Проверка вент.системы</t>
  </si>
  <si>
    <t>Ремонт эл.оборудования</t>
  </si>
  <si>
    <t>тех.обслуживание электроустановок</t>
  </si>
  <si>
    <t>техническое обслуживание газового оборудования</t>
  </si>
  <si>
    <t>Учет численности клещей</t>
  </si>
  <si>
    <t>Установка видеонаблюдения</t>
  </si>
  <si>
    <t>Тех.обслуж.вентиляционной системы</t>
  </si>
  <si>
    <t>Тех.обслуж.пожарного водоема</t>
  </si>
  <si>
    <t>Программное обеспечение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</si>
  <si>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"01" июля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</si>
  <si>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"01" июля  2019 г.</t>
    </r>
  </si>
  <si>
    <r>
      <t>на 01.07.201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</si>
  <si>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"01" июля  2019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</si>
</sst>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92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vertical="top"/>
    </xf>
    <xf numFmtId="0" fontId="7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7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8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9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8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0" fontId="81" fillId="0" borderId="0" xfId="0" applyNumberFormat="1" applyFont="1" applyBorder="1" applyAlignment="1">
      <alignment horizontal="left"/>
    </xf>
    <xf numFmtId="0" fontId="14" fillId="0" borderId="14" xfId="0" applyNumberFormat="1" applyFont="1" applyBorder="1" applyAlignment="1">
      <alignment horizontal="center"/>
    </xf>
    <xf numFmtId="0" fontId="76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/>
    </xf>
    <xf numFmtId="4" fontId="77" fillId="0" borderId="23" xfId="0" applyNumberFormat="1" applyFont="1" applyFill="1" applyBorder="1" applyAlignment="1">
      <alignment horizontal="center" vertical="center" wrapText="1"/>
    </xf>
    <xf numFmtId="4" fontId="82" fillId="0" borderId="23" xfId="0" applyNumberFormat="1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2" fillId="0" borderId="0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center" vertical="center" wrapText="1"/>
    </xf>
    <xf numFmtId="0" fontId="84" fillId="0" borderId="0" xfId="0" applyNumberFormat="1" applyFont="1" applyFill="1" applyBorder="1" applyAlignment="1">
      <alignment horizontal="center" vertical="top"/>
    </xf>
    <xf numFmtId="0" fontId="84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49" fontId="84" fillId="33" borderId="0" xfId="0" applyNumberFormat="1" applyFont="1" applyFill="1" applyBorder="1" applyAlignment="1">
      <alignment horizontal="center" vertical="center"/>
    </xf>
    <xf numFmtId="49" fontId="84" fillId="33" borderId="0" xfId="0" applyNumberFormat="1" applyFont="1" applyFill="1" applyBorder="1" applyAlignment="1">
      <alignment horizontal="right" vertical="center"/>
    </xf>
    <xf numFmtId="0" fontId="84" fillId="33" borderId="0" xfId="0" applyNumberFormat="1" applyFont="1" applyFill="1" applyBorder="1" applyAlignment="1">
      <alignment horizontal="center" vertical="center"/>
    </xf>
    <xf numFmtId="0" fontId="83" fillId="33" borderId="0" xfId="0" applyNumberFormat="1" applyFont="1" applyFill="1" applyBorder="1" applyAlignment="1">
      <alignment horizontal="left"/>
    </xf>
    <xf numFmtId="0" fontId="84" fillId="33" borderId="0" xfId="0" applyNumberFormat="1" applyFont="1" applyFill="1" applyBorder="1" applyAlignment="1">
      <alignment horizontal="right" vertical="center"/>
    </xf>
    <xf numFmtId="0" fontId="84" fillId="33" borderId="24" xfId="0" applyNumberFormat="1" applyFont="1" applyFill="1" applyBorder="1" applyAlignment="1">
      <alignment horizontal="left" vertical="center" wrapText="1"/>
    </xf>
    <xf numFmtId="0" fontId="82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86" fillId="33" borderId="10" xfId="0" applyNumberFormat="1" applyFont="1" applyFill="1" applyBorder="1" applyAlignment="1">
      <alignment horizontal="left" wrapText="1"/>
    </xf>
    <xf numFmtId="0" fontId="86" fillId="33" borderId="13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 horizontal="left" wrapText="1"/>
    </xf>
    <xf numFmtId="0" fontId="86" fillId="0" borderId="13" xfId="0" applyNumberFormat="1" applyFont="1" applyFill="1" applyBorder="1" applyAlignment="1">
      <alignment horizontal="left" wrapText="1"/>
    </xf>
    <xf numFmtId="49" fontId="86" fillId="0" borderId="25" xfId="0" applyNumberFormat="1" applyFont="1" applyFill="1" applyBorder="1" applyAlignment="1">
      <alignment horizontal="center"/>
    </xf>
    <xf numFmtId="49" fontId="86" fillId="0" borderId="10" xfId="0" applyNumberFormat="1" applyFont="1" applyFill="1" applyBorder="1" applyAlignment="1">
      <alignment horizontal="center"/>
    </xf>
    <xf numFmtId="49" fontId="86" fillId="0" borderId="26" xfId="0" applyNumberFormat="1" applyFont="1" applyFill="1" applyBorder="1" applyAlignment="1">
      <alignment horizontal="center"/>
    </xf>
    <xf numFmtId="49" fontId="86" fillId="0" borderId="27" xfId="0" applyNumberFormat="1" applyFont="1" applyFill="1" applyBorder="1" applyAlignment="1">
      <alignment horizontal="center"/>
    </xf>
    <xf numFmtId="49" fontId="86" fillId="0" borderId="13" xfId="0" applyNumberFormat="1" applyFont="1" applyFill="1" applyBorder="1" applyAlignment="1">
      <alignment horizontal="center"/>
    </xf>
    <xf numFmtId="49" fontId="86" fillId="0" borderId="28" xfId="0" applyNumberFormat="1" applyFont="1" applyFill="1" applyBorder="1" applyAlignment="1">
      <alignment horizontal="center"/>
    </xf>
    <xf numFmtId="49" fontId="86" fillId="0" borderId="29" xfId="0" applyNumberFormat="1" applyFont="1" applyFill="1" applyBorder="1" applyAlignment="1">
      <alignment horizontal="center"/>
    </xf>
    <xf numFmtId="49" fontId="86" fillId="0" borderId="0" xfId="0" applyNumberFormat="1" applyFont="1" applyFill="1" applyBorder="1" applyAlignment="1">
      <alignment horizontal="center"/>
    </xf>
    <xf numFmtId="49" fontId="86" fillId="0" borderId="30" xfId="0" applyNumberFormat="1" applyFont="1" applyFill="1" applyBorder="1" applyAlignment="1">
      <alignment horizontal="center"/>
    </xf>
    <xf numFmtId="49" fontId="81" fillId="0" borderId="31" xfId="0" applyNumberFormat="1" applyFont="1" applyFill="1" applyBorder="1" applyAlignment="1">
      <alignment horizontal="center" vertical="center"/>
    </xf>
    <xf numFmtId="49" fontId="81" fillId="0" borderId="32" xfId="0" applyNumberFormat="1" applyFont="1" applyFill="1" applyBorder="1" applyAlignment="1">
      <alignment horizontal="center" vertical="center"/>
    </xf>
    <xf numFmtId="49" fontId="81" fillId="0" borderId="33" xfId="0" applyNumberFormat="1" applyFont="1" applyFill="1" applyBorder="1" applyAlignment="1">
      <alignment horizontal="center" vertical="center"/>
    </xf>
    <xf numFmtId="49" fontId="81" fillId="0" borderId="34" xfId="0" applyNumberFormat="1" applyFont="1" applyFill="1" applyBorder="1" applyAlignment="1">
      <alignment horizontal="center" vertical="center"/>
    </xf>
    <xf numFmtId="49" fontId="81" fillId="0" borderId="35" xfId="0" applyNumberFormat="1" applyFont="1" applyFill="1" applyBorder="1" applyAlignment="1">
      <alignment horizontal="center" vertical="center"/>
    </xf>
    <xf numFmtId="49" fontId="81" fillId="0" borderId="36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left" vertical="center" wrapText="1"/>
    </xf>
    <xf numFmtId="0" fontId="86" fillId="0" borderId="13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right"/>
    </xf>
    <xf numFmtId="49" fontId="8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/>
    </xf>
    <xf numFmtId="0" fontId="86" fillId="0" borderId="13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4" fillId="0" borderId="37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86" fillId="0" borderId="41" xfId="0" applyNumberFormat="1" applyFont="1" applyFill="1" applyBorder="1" applyAlignment="1">
      <alignment horizontal="center"/>
    </xf>
    <xf numFmtId="49" fontId="86" fillId="0" borderId="42" xfId="0" applyNumberFormat="1" applyFont="1" applyFill="1" applyBorder="1" applyAlignment="1">
      <alignment horizontal="center"/>
    </xf>
    <xf numFmtId="49" fontId="86" fillId="0" borderId="43" xfId="0" applyNumberFormat="1" applyFont="1" applyFill="1" applyBorder="1" applyAlignment="1">
      <alignment horizontal="center"/>
    </xf>
    <xf numFmtId="0" fontId="87" fillId="0" borderId="13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49" fontId="86" fillId="0" borderId="44" xfId="0" applyNumberFormat="1" applyFont="1" applyFill="1" applyBorder="1" applyAlignment="1">
      <alignment horizontal="center"/>
    </xf>
    <xf numFmtId="49" fontId="86" fillId="0" borderId="23" xfId="0" applyNumberFormat="1" applyFont="1" applyFill="1" applyBorder="1" applyAlignment="1">
      <alignment horizontal="center"/>
    </xf>
    <xf numFmtId="49" fontId="86" fillId="0" borderId="4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88" fillId="0" borderId="13" xfId="0" applyNumberFormat="1" applyFont="1" applyFill="1" applyBorder="1" applyAlignment="1">
      <alignment horizontal="left"/>
    </xf>
    <xf numFmtId="49" fontId="6" fillId="0" borderId="49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86" fillId="33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8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47" xfId="0" applyNumberFormat="1" applyFont="1" applyBorder="1" applyAlignment="1">
      <alignment horizontal="left" vertical="center" wrapText="1" indent="1"/>
    </xf>
    <xf numFmtId="0" fontId="3" fillId="0" borderId="54" xfId="0" applyNumberFormat="1" applyFont="1" applyBorder="1" applyAlignment="1">
      <alignment horizontal="left" vertical="center" wrapText="1" indent="1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47" xfId="0" applyNumberFormat="1" applyFont="1" applyBorder="1" applyAlignment="1">
      <alignment horizontal="left" vertical="center" wrapText="1" indent="4"/>
    </xf>
    <xf numFmtId="0" fontId="3" fillId="0" borderId="54" xfId="0" applyNumberFormat="1" applyFont="1" applyBorder="1" applyAlignment="1">
      <alignment horizontal="left" vertical="center" wrapText="1" indent="4"/>
    </xf>
    <xf numFmtId="0" fontId="11" fillId="0" borderId="24" xfId="0" applyNumberFormat="1" applyFont="1" applyBorder="1" applyAlignment="1">
      <alignment vertical="center" wrapText="1"/>
    </xf>
    <xf numFmtId="0" fontId="11" fillId="0" borderId="47" xfId="0" applyNumberFormat="1" applyFont="1" applyBorder="1" applyAlignment="1">
      <alignment vertical="center" wrapText="1"/>
    </xf>
    <xf numFmtId="0" fontId="11" fillId="0" borderId="54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47" xfId="0" applyNumberFormat="1" applyFont="1" applyBorder="1" applyAlignment="1">
      <alignment horizontal="left" vertical="center" wrapText="1" indent="2"/>
    </xf>
    <xf numFmtId="0" fontId="3" fillId="0" borderId="54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top"/>
    </xf>
    <xf numFmtId="0" fontId="3" fillId="0" borderId="47" xfId="0" applyNumberFormat="1" applyFont="1" applyBorder="1" applyAlignment="1">
      <alignment horizontal="center" vertical="top"/>
    </xf>
    <xf numFmtId="0" fontId="3" fillId="0" borderId="5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4" fontId="82" fillId="0" borderId="23" xfId="0" applyNumberFormat="1" applyFont="1" applyFill="1" applyBorder="1" applyAlignment="1">
      <alignment horizontal="center" vertical="center" wrapText="1"/>
    </xf>
    <xf numFmtId="4" fontId="77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0" fontId="83" fillId="0" borderId="55" xfId="0" applyFont="1" applyFill="1" applyBorder="1" applyAlignment="1">
      <alignment horizontal="center" vertical="center" wrapText="1"/>
    </xf>
    <xf numFmtId="0" fontId="83" fillId="0" borderId="5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89" fillId="0" borderId="0" xfId="42" applyFont="1" applyFill="1" applyAlignment="1" applyProtection="1">
      <alignment horizontal="center"/>
      <protection/>
    </xf>
    <xf numFmtId="0" fontId="78" fillId="0" borderId="55" xfId="0" applyFont="1" applyFill="1" applyBorder="1" applyAlignment="1">
      <alignment horizontal="center" vertical="center" wrapText="1"/>
    </xf>
    <xf numFmtId="0" fontId="78" fillId="0" borderId="56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80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47" xfId="0" applyNumberFormat="1" applyFont="1" applyBorder="1" applyAlignment="1">
      <alignment vertical="top" wrapText="1"/>
    </xf>
    <xf numFmtId="0" fontId="3" fillId="0" borderId="54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54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4" fillId="0" borderId="37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4" fontId="6" fillId="0" borderId="61" xfId="0" applyNumberFormat="1" applyFont="1" applyFill="1" applyBorder="1" applyAlignment="1">
      <alignment horizontal="center" vertical="center"/>
    </xf>
    <xf numFmtId="4" fontId="6" fillId="0" borderId="62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/>
    </xf>
    <xf numFmtId="4" fontId="6" fillId="0" borderId="53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 vertical="top"/>
    </xf>
    <xf numFmtId="0" fontId="6" fillId="0" borderId="49" xfId="0" applyNumberFormat="1" applyFont="1" applyFill="1" applyBorder="1" applyAlignment="1">
      <alignment horizontal="center" vertical="top"/>
    </xf>
    <xf numFmtId="0" fontId="6" fillId="0" borderId="54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51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2" fontId="6" fillId="0" borderId="52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54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47" xfId="0" applyNumberFormat="1" applyFont="1" applyFill="1" applyBorder="1" applyAlignment="1">
      <alignment horizontal="center" vertical="top"/>
    </xf>
    <xf numFmtId="2" fontId="6" fillId="0" borderId="63" xfId="0" applyNumberFormat="1" applyFont="1" applyFill="1" applyBorder="1" applyAlignment="1">
      <alignment horizontal="center" vertical="center"/>
    </xf>
    <xf numFmtId="2" fontId="6" fillId="0" borderId="64" xfId="0" applyNumberFormat="1" applyFont="1" applyFill="1" applyBorder="1" applyAlignment="1">
      <alignment horizontal="center" vertical="center"/>
    </xf>
    <xf numFmtId="2" fontId="6" fillId="0" borderId="65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59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3" fontId="11" fillId="0" borderId="23" xfId="0" applyNumberFormat="1" applyFont="1" applyBorder="1" applyAlignment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47" xfId="0" applyNumberFormat="1" applyFont="1" applyBorder="1" applyAlignment="1">
      <alignment horizontal="center" vertical="center"/>
    </xf>
    <xf numFmtId="43" fontId="11" fillId="0" borderId="54" xfId="0" applyNumberFormat="1" applyFont="1" applyBorder="1" applyAlignment="1">
      <alignment horizontal="center" vertical="center"/>
    </xf>
    <xf numFmtId="43" fontId="3" fillId="0" borderId="23" xfId="0" applyNumberFormat="1" applyFont="1" applyBorder="1" applyAlignment="1">
      <alignment horizontal="left" vertical="center" wrapText="1"/>
    </xf>
    <xf numFmtId="43" fontId="3" fillId="33" borderId="23" xfId="0" applyNumberFormat="1" applyFont="1" applyFill="1" applyBorder="1" applyAlignment="1">
      <alignment horizontal="center" vertical="center"/>
    </xf>
    <xf numFmtId="43" fontId="11" fillId="0" borderId="24" xfId="0" applyNumberFormat="1" applyFont="1" applyBorder="1" applyAlignment="1">
      <alignment horizontal="right" vertical="center"/>
    </xf>
    <xf numFmtId="43" fontId="11" fillId="0" borderId="47" xfId="0" applyNumberFormat="1" applyFont="1" applyBorder="1" applyAlignment="1">
      <alignment horizontal="right" vertical="center"/>
    </xf>
    <xf numFmtId="43" fontId="11" fillId="0" borderId="54" xfId="0" applyNumberFormat="1" applyFont="1" applyBorder="1" applyAlignment="1">
      <alignment horizontal="right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47" xfId="0" applyNumberFormat="1" applyFont="1" applyBorder="1" applyAlignment="1">
      <alignment horizontal="center" vertical="center"/>
    </xf>
    <xf numFmtId="43" fontId="3" fillId="0" borderId="5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9" fontId="90" fillId="33" borderId="23" xfId="0" applyNumberFormat="1" applyFont="1" applyFill="1" applyBorder="1" applyAlignment="1">
      <alignment horizontal="center" vertical="center"/>
    </xf>
    <xf numFmtId="0" fontId="84" fillId="33" borderId="24" xfId="0" applyNumberFormat="1" applyFont="1" applyFill="1" applyBorder="1" applyAlignment="1">
      <alignment horizontal="left" vertical="center" wrapText="1"/>
    </xf>
    <xf numFmtId="0" fontId="84" fillId="33" borderId="47" xfId="0" applyNumberFormat="1" applyFont="1" applyFill="1" applyBorder="1" applyAlignment="1">
      <alignment horizontal="left" vertical="center" wrapText="1"/>
    </xf>
    <xf numFmtId="0" fontId="84" fillId="33" borderId="54" xfId="0" applyNumberFormat="1" applyFont="1" applyFill="1" applyBorder="1" applyAlignment="1">
      <alignment horizontal="left" vertical="center" wrapText="1"/>
    </xf>
    <xf numFmtId="0" fontId="84" fillId="33" borderId="23" xfId="0" applyNumberFormat="1" applyFont="1" applyFill="1" applyBorder="1" applyAlignment="1">
      <alignment horizontal="center" vertical="center" wrapText="1"/>
    </xf>
    <xf numFmtId="43" fontId="84" fillId="33" borderId="23" xfId="0" applyNumberFormat="1" applyFont="1" applyFill="1" applyBorder="1" applyAlignment="1">
      <alignment horizontal="center" vertical="center"/>
    </xf>
    <xf numFmtId="0" fontId="84" fillId="33" borderId="23" xfId="0" applyNumberFormat="1" applyFont="1" applyFill="1" applyBorder="1" applyAlignment="1">
      <alignment horizontal="center" vertical="center"/>
    </xf>
    <xf numFmtId="0" fontId="82" fillId="33" borderId="0" xfId="0" applyNumberFormat="1" applyFont="1" applyFill="1" applyBorder="1" applyAlignment="1">
      <alignment horizontal="center" vertical="center" wrapText="1"/>
    </xf>
    <xf numFmtId="0" fontId="84" fillId="33" borderId="23" xfId="0" applyNumberFormat="1" applyFont="1" applyFill="1" applyBorder="1" applyAlignment="1">
      <alignment horizontal="left" vertical="center" wrapText="1"/>
    </xf>
    <xf numFmtId="49" fontId="84" fillId="33" borderId="23" xfId="0" applyNumberFormat="1" applyFont="1" applyFill="1" applyBorder="1" applyAlignment="1">
      <alignment horizontal="center" vertical="center"/>
    </xf>
    <xf numFmtId="49" fontId="90" fillId="33" borderId="47" xfId="0" applyNumberFormat="1" applyFont="1" applyFill="1" applyBorder="1" applyAlignment="1">
      <alignment horizontal="right" vertical="center"/>
    </xf>
    <xf numFmtId="49" fontId="90" fillId="33" borderId="54" xfId="0" applyNumberFormat="1" applyFont="1" applyFill="1" applyBorder="1" applyAlignment="1">
      <alignment horizontal="right" vertical="center"/>
    </xf>
    <xf numFmtId="0" fontId="90" fillId="33" borderId="23" xfId="0" applyNumberFormat="1" applyFont="1" applyFill="1" applyBorder="1" applyAlignment="1">
      <alignment horizontal="center" vertical="center"/>
    </xf>
    <xf numFmtId="43" fontId="90" fillId="33" borderId="23" xfId="0" applyNumberFormat="1" applyFont="1" applyFill="1" applyBorder="1" applyAlignment="1">
      <alignment horizontal="center" vertical="center"/>
    </xf>
    <xf numFmtId="0" fontId="82" fillId="33" borderId="0" xfId="0" applyNumberFormat="1" applyFont="1" applyFill="1" applyBorder="1" applyAlignment="1">
      <alignment horizontal="center"/>
    </xf>
    <xf numFmtId="0" fontId="90" fillId="33" borderId="24" xfId="0" applyNumberFormat="1" applyFont="1" applyFill="1" applyBorder="1" applyAlignment="1">
      <alignment horizontal="center" vertical="center" wrapText="1"/>
    </xf>
    <xf numFmtId="0" fontId="90" fillId="33" borderId="47" xfId="0" applyNumberFormat="1" applyFont="1" applyFill="1" applyBorder="1" applyAlignment="1">
      <alignment horizontal="center" vertical="center" wrapText="1"/>
    </xf>
    <xf numFmtId="0" fontId="90" fillId="33" borderId="54" xfId="0" applyNumberFormat="1" applyFont="1" applyFill="1" applyBorder="1" applyAlignment="1">
      <alignment horizontal="center" vertical="center" wrapText="1"/>
    </xf>
    <xf numFmtId="0" fontId="90" fillId="33" borderId="24" xfId="0" applyNumberFormat="1" applyFont="1" applyFill="1" applyBorder="1" applyAlignment="1">
      <alignment horizontal="center" vertical="top"/>
    </xf>
    <xf numFmtId="0" fontId="90" fillId="33" borderId="47" xfId="0" applyNumberFormat="1" applyFont="1" applyFill="1" applyBorder="1" applyAlignment="1">
      <alignment horizontal="center" vertical="top"/>
    </xf>
    <xf numFmtId="0" fontId="90" fillId="33" borderId="54" xfId="0" applyNumberFormat="1" applyFont="1" applyFill="1" applyBorder="1" applyAlignment="1">
      <alignment horizontal="center" vertical="top"/>
    </xf>
    <xf numFmtId="49" fontId="90" fillId="33" borderId="24" xfId="0" applyNumberFormat="1" applyFont="1" applyFill="1" applyBorder="1" applyAlignment="1">
      <alignment horizontal="center" vertical="center"/>
    </xf>
    <xf numFmtId="49" fontId="90" fillId="33" borderId="47" xfId="0" applyNumberFormat="1" applyFont="1" applyFill="1" applyBorder="1" applyAlignment="1">
      <alignment horizontal="center" vertical="center"/>
    </xf>
    <xf numFmtId="49" fontId="90" fillId="33" borderId="54" xfId="0" applyNumberFormat="1" applyFont="1" applyFill="1" applyBorder="1" applyAlignment="1">
      <alignment horizontal="center" vertical="center"/>
    </xf>
    <xf numFmtId="0" fontId="90" fillId="33" borderId="24" xfId="0" applyNumberFormat="1" applyFont="1" applyFill="1" applyBorder="1" applyAlignment="1">
      <alignment horizontal="right" vertical="center"/>
    </xf>
    <xf numFmtId="0" fontId="90" fillId="33" borderId="47" xfId="0" applyNumberFormat="1" applyFont="1" applyFill="1" applyBorder="1" applyAlignment="1">
      <alignment horizontal="right" vertical="center"/>
    </xf>
    <xf numFmtId="0" fontId="90" fillId="33" borderId="54" xfId="0" applyNumberFormat="1" applyFont="1" applyFill="1" applyBorder="1" applyAlignment="1">
      <alignment horizontal="right" vertical="center"/>
    </xf>
    <xf numFmtId="0" fontId="90" fillId="33" borderId="24" xfId="0" applyNumberFormat="1" applyFont="1" applyFill="1" applyBorder="1" applyAlignment="1">
      <alignment horizontal="center" vertical="center"/>
    </xf>
    <xf numFmtId="0" fontId="90" fillId="33" borderId="47" xfId="0" applyNumberFormat="1" applyFont="1" applyFill="1" applyBorder="1" applyAlignment="1">
      <alignment horizontal="center" vertical="center"/>
    </xf>
    <xf numFmtId="0" fontId="90" fillId="33" borderId="54" xfId="0" applyNumberFormat="1" applyFont="1" applyFill="1" applyBorder="1" applyAlignment="1">
      <alignment horizontal="center" vertical="center"/>
    </xf>
    <xf numFmtId="0" fontId="84" fillId="33" borderId="24" xfId="0" applyNumberFormat="1" applyFont="1" applyFill="1" applyBorder="1" applyAlignment="1">
      <alignment horizontal="center" vertical="center" wrapText="1"/>
    </xf>
    <xf numFmtId="0" fontId="84" fillId="33" borderId="47" xfId="0" applyNumberFormat="1" applyFont="1" applyFill="1" applyBorder="1" applyAlignment="1">
      <alignment horizontal="center" vertical="center" wrapText="1"/>
    </xf>
    <xf numFmtId="0" fontId="84" fillId="33" borderId="54" xfId="0" applyNumberFormat="1" applyFont="1" applyFill="1" applyBorder="1" applyAlignment="1">
      <alignment horizontal="center" vertical="center" wrapText="1"/>
    </xf>
    <xf numFmtId="49" fontId="90" fillId="33" borderId="24" xfId="0" applyNumberFormat="1" applyFont="1" applyFill="1" applyBorder="1" applyAlignment="1">
      <alignment horizontal="right" vertical="center"/>
    </xf>
    <xf numFmtId="0" fontId="82" fillId="33" borderId="0" xfId="0" applyNumberFormat="1" applyFont="1" applyFill="1" applyBorder="1" applyAlignment="1">
      <alignment horizontal="center" wrapText="1"/>
    </xf>
    <xf numFmtId="49" fontId="90" fillId="33" borderId="23" xfId="0" applyNumberFormat="1" applyFont="1" applyFill="1" applyBorder="1" applyAlignment="1">
      <alignment horizontal="right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47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5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43" fontId="2" fillId="0" borderId="23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3" fontId="90" fillId="2" borderId="23" xfId="0" applyNumberFormat="1" applyFont="1" applyFill="1" applyBorder="1" applyAlignment="1">
      <alignment horizontal="center" vertical="center"/>
    </xf>
    <xf numFmtId="0" fontId="90" fillId="2" borderId="23" xfId="0" applyNumberFormat="1" applyFont="1" applyFill="1" applyBorder="1" applyAlignment="1">
      <alignment horizontal="center" vertical="center"/>
    </xf>
    <xf numFmtId="171" fontId="90" fillId="2" borderId="24" xfId="0" applyNumberFormat="1" applyFont="1" applyFill="1" applyBorder="1" applyAlignment="1">
      <alignment horizontal="center" vertical="top"/>
    </xf>
    <xf numFmtId="0" fontId="90" fillId="2" borderId="47" xfId="0" applyNumberFormat="1" applyFont="1" applyFill="1" applyBorder="1" applyAlignment="1">
      <alignment horizontal="center" vertical="top"/>
    </xf>
    <xf numFmtId="0" fontId="90" fillId="2" borderId="54" xfId="0" applyNumberFormat="1" applyFont="1" applyFill="1" applyBorder="1" applyAlignment="1">
      <alignment horizontal="center" vertical="top"/>
    </xf>
    <xf numFmtId="171" fontId="90" fillId="2" borderId="23" xfId="0" applyNumberFormat="1" applyFont="1" applyFill="1" applyBorder="1" applyAlignment="1">
      <alignment horizontal="center" vertical="center"/>
    </xf>
    <xf numFmtId="41" fontId="84" fillId="33" borderId="23" xfId="0" applyNumberFormat="1" applyFont="1" applyFill="1" applyBorder="1" applyAlignment="1">
      <alignment horizontal="center" vertical="center" wrapText="1"/>
    </xf>
    <xf numFmtId="0" fontId="84" fillId="33" borderId="58" xfId="0" applyNumberFormat="1" applyFont="1" applyFill="1" applyBorder="1" applyAlignment="1">
      <alignment horizontal="center" vertical="center" wrapText="1"/>
    </xf>
    <xf numFmtId="0" fontId="84" fillId="33" borderId="10" xfId="0" applyNumberFormat="1" applyFont="1" applyFill="1" applyBorder="1" applyAlignment="1">
      <alignment horizontal="center" vertical="center" wrapText="1"/>
    </xf>
    <xf numFmtId="0" fontId="84" fillId="33" borderId="59" xfId="0" applyNumberFormat="1" applyFont="1" applyFill="1" applyBorder="1" applyAlignment="1">
      <alignment horizontal="center" vertical="center" wrapText="1"/>
    </xf>
    <xf numFmtId="0" fontId="84" fillId="33" borderId="23" xfId="0" applyNumberFormat="1" applyFont="1" applyFill="1" applyBorder="1" applyAlignment="1">
      <alignment horizontal="center" vertical="top"/>
    </xf>
    <xf numFmtId="49" fontId="84" fillId="33" borderId="47" xfId="0" applyNumberFormat="1" applyFont="1" applyFill="1" applyBorder="1" applyAlignment="1">
      <alignment horizontal="right" vertical="center"/>
    </xf>
    <xf numFmtId="49" fontId="84" fillId="33" borderId="54" xfId="0" applyNumberFormat="1" applyFont="1" applyFill="1" applyBorder="1" applyAlignment="1">
      <alignment horizontal="right" vertical="center"/>
    </xf>
    <xf numFmtId="0" fontId="91" fillId="33" borderId="47" xfId="0" applyFont="1" applyFill="1" applyBorder="1" applyAlignment="1">
      <alignment/>
    </xf>
    <xf numFmtId="0" fontId="91" fillId="33" borderId="54" xfId="0" applyFont="1" applyFill="1" applyBorder="1" applyAlignment="1">
      <alignment/>
    </xf>
    <xf numFmtId="49" fontId="90" fillId="33" borderId="24" xfId="0" applyNumberFormat="1" applyFont="1" applyFill="1" applyBorder="1" applyAlignment="1">
      <alignment horizontal="left" vertical="center"/>
    </xf>
    <xf numFmtId="49" fontId="90" fillId="33" borderId="47" xfId="0" applyNumberFormat="1" applyFont="1" applyFill="1" applyBorder="1" applyAlignment="1">
      <alignment horizontal="left" vertical="center"/>
    </xf>
    <xf numFmtId="49" fontId="90" fillId="33" borderId="54" xfId="0" applyNumberFormat="1" applyFont="1" applyFill="1" applyBorder="1" applyAlignment="1">
      <alignment horizontal="left" vertical="center"/>
    </xf>
    <xf numFmtId="49" fontId="84" fillId="33" borderId="24" xfId="0" applyNumberFormat="1" applyFont="1" applyFill="1" applyBorder="1" applyAlignment="1">
      <alignment horizontal="center" vertical="center"/>
    </xf>
    <xf numFmtId="49" fontId="84" fillId="33" borderId="47" xfId="0" applyNumberFormat="1" applyFont="1" applyFill="1" applyBorder="1" applyAlignment="1">
      <alignment horizontal="center" vertical="center"/>
    </xf>
    <xf numFmtId="49" fontId="84" fillId="33" borderId="54" xfId="0" applyNumberFormat="1" applyFont="1" applyFill="1" applyBorder="1" applyAlignment="1">
      <alignment horizontal="center" vertical="center"/>
    </xf>
    <xf numFmtId="49" fontId="84" fillId="33" borderId="24" xfId="0" applyNumberFormat="1" applyFont="1" applyFill="1" applyBorder="1" applyAlignment="1">
      <alignment horizontal="right" vertical="center"/>
    </xf>
    <xf numFmtId="0" fontId="90" fillId="33" borderId="24" xfId="0" applyNumberFormat="1" applyFont="1" applyFill="1" applyBorder="1" applyAlignment="1">
      <alignment horizontal="left" vertical="top"/>
    </xf>
    <xf numFmtId="0" fontId="90" fillId="33" borderId="47" xfId="0" applyNumberFormat="1" applyFont="1" applyFill="1" applyBorder="1" applyAlignment="1">
      <alignment horizontal="left" vertical="top"/>
    </xf>
    <xf numFmtId="0" fontId="90" fillId="33" borderId="54" xfId="0" applyNumberFormat="1" applyFont="1" applyFill="1" applyBorder="1" applyAlignment="1">
      <alignment horizontal="left" vertical="top"/>
    </xf>
    <xf numFmtId="49" fontId="84" fillId="33" borderId="58" xfId="0" applyNumberFormat="1" applyFont="1" applyFill="1" applyBorder="1" applyAlignment="1">
      <alignment horizontal="center" vertical="center"/>
    </xf>
    <xf numFmtId="49" fontId="84" fillId="33" borderId="10" xfId="0" applyNumberFormat="1" applyFont="1" applyFill="1" applyBorder="1" applyAlignment="1">
      <alignment horizontal="center" vertical="center"/>
    </xf>
    <xf numFmtId="49" fontId="84" fillId="33" borderId="59" xfId="0" applyNumberFormat="1" applyFont="1" applyFill="1" applyBorder="1" applyAlignment="1">
      <alignment horizontal="center" vertical="center"/>
    </xf>
    <xf numFmtId="0" fontId="84" fillId="33" borderId="58" xfId="0" applyNumberFormat="1" applyFont="1" applyFill="1" applyBorder="1" applyAlignment="1">
      <alignment horizontal="left" vertical="center" wrapText="1"/>
    </xf>
    <xf numFmtId="0" fontId="84" fillId="33" borderId="10" xfId="0" applyNumberFormat="1" applyFont="1" applyFill="1" applyBorder="1" applyAlignment="1">
      <alignment horizontal="left" vertical="center" wrapText="1" indent="2"/>
    </xf>
    <xf numFmtId="0" fontId="84" fillId="33" borderId="59" xfId="0" applyNumberFormat="1" applyFont="1" applyFill="1" applyBorder="1" applyAlignment="1">
      <alignment horizontal="left" vertical="center" wrapText="1" indent="2"/>
    </xf>
    <xf numFmtId="43" fontId="84" fillId="33" borderId="58" xfId="0" applyNumberFormat="1" applyFont="1" applyFill="1" applyBorder="1" applyAlignment="1">
      <alignment horizontal="center"/>
    </xf>
    <xf numFmtId="0" fontId="84" fillId="33" borderId="10" xfId="0" applyNumberFormat="1" applyFont="1" applyFill="1" applyBorder="1" applyAlignment="1">
      <alignment horizontal="center"/>
    </xf>
    <xf numFmtId="0" fontId="84" fillId="33" borderId="59" xfId="0" applyNumberFormat="1" applyFont="1" applyFill="1" applyBorder="1" applyAlignment="1">
      <alignment horizontal="center"/>
    </xf>
    <xf numFmtId="43" fontId="90" fillId="33" borderId="58" xfId="0" applyNumberFormat="1" applyFont="1" applyFill="1" applyBorder="1" applyAlignment="1">
      <alignment horizontal="center"/>
    </xf>
    <xf numFmtId="43" fontId="90" fillId="33" borderId="10" xfId="0" applyNumberFormat="1" applyFont="1" applyFill="1" applyBorder="1" applyAlignment="1">
      <alignment horizontal="center"/>
    </xf>
    <xf numFmtId="43" fontId="90" fillId="33" borderId="59" xfId="0" applyNumberFormat="1" applyFont="1" applyFill="1" applyBorder="1" applyAlignment="1">
      <alignment horizontal="center"/>
    </xf>
    <xf numFmtId="49" fontId="84" fillId="33" borderId="12" xfId="0" applyNumberFormat="1" applyFont="1" applyFill="1" applyBorder="1" applyAlignment="1">
      <alignment horizontal="center" vertical="center"/>
    </xf>
    <xf numFmtId="49" fontId="84" fillId="33" borderId="13" xfId="0" applyNumberFormat="1" applyFont="1" applyFill="1" applyBorder="1" applyAlignment="1">
      <alignment horizontal="center" vertical="center"/>
    </xf>
    <xf numFmtId="49" fontId="84" fillId="33" borderId="19" xfId="0" applyNumberFormat="1" applyFont="1" applyFill="1" applyBorder="1" applyAlignment="1">
      <alignment horizontal="center" vertical="center"/>
    </xf>
    <xf numFmtId="0" fontId="84" fillId="33" borderId="12" xfId="0" applyNumberFormat="1" applyFont="1" applyFill="1" applyBorder="1" applyAlignment="1">
      <alignment horizontal="left" vertical="center" wrapText="1"/>
    </xf>
    <xf numFmtId="0" fontId="84" fillId="33" borderId="13" xfId="0" applyNumberFormat="1" applyFont="1" applyFill="1" applyBorder="1" applyAlignment="1">
      <alignment horizontal="left" vertical="center" wrapText="1"/>
    </xf>
    <xf numFmtId="0" fontId="84" fillId="33" borderId="19" xfId="0" applyNumberFormat="1" applyFont="1" applyFill="1" applyBorder="1" applyAlignment="1">
      <alignment horizontal="left" vertical="center" wrapText="1"/>
    </xf>
    <xf numFmtId="0" fontId="84" fillId="33" borderId="12" xfId="0" applyNumberFormat="1" applyFont="1" applyFill="1" applyBorder="1" applyAlignment="1">
      <alignment horizontal="center"/>
    </xf>
    <xf numFmtId="0" fontId="84" fillId="33" borderId="13" xfId="0" applyNumberFormat="1" applyFont="1" applyFill="1" applyBorder="1" applyAlignment="1">
      <alignment horizontal="center"/>
    </xf>
    <xf numFmtId="0" fontId="84" fillId="33" borderId="19" xfId="0" applyNumberFormat="1" applyFont="1" applyFill="1" applyBorder="1" applyAlignment="1">
      <alignment horizontal="center"/>
    </xf>
    <xf numFmtId="43" fontId="90" fillId="33" borderId="12" xfId="0" applyNumberFormat="1" applyFont="1" applyFill="1" applyBorder="1" applyAlignment="1">
      <alignment horizontal="center"/>
    </xf>
    <xf numFmtId="43" fontId="90" fillId="33" borderId="13" xfId="0" applyNumberFormat="1" applyFont="1" applyFill="1" applyBorder="1" applyAlignment="1">
      <alignment horizontal="center"/>
    </xf>
    <xf numFmtId="43" fontId="90" fillId="33" borderId="19" xfId="0" applyNumberFormat="1" applyFont="1" applyFill="1" applyBorder="1" applyAlignment="1">
      <alignment horizontal="center"/>
    </xf>
    <xf numFmtId="0" fontId="84" fillId="33" borderId="47" xfId="0" applyNumberFormat="1" applyFont="1" applyFill="1" applyBorder="1" applyAlignment="1">
      <alignment horizontal="left" vertical="center" wrapText="1" indent="2"/>
    </xf>
    <xf numFmtId="0" fontId="84" fillId="33" borderId="54" xfId="0" applyNumberFormat="1" applyFont="1" applyFill="1" applyBorder="1" applyAlignment="1">
      <alignment horizontal="left" vertical="center" wrapText="1" indent="2"/>
    </xf>
    <xf numFmtId="43" fontId="84" fillId="33" borderId="10" xfId="0" applyNumberFormat="1" applyFont="1" applyFill="1" applyBorder="1" applyAlignment="1">
      <alignment horizontal="center"/>
    </xf>
    <xf numFmtId="43" fontId="84" fillId="33" borderId="59" xfId="0" applyNumberFormat="1" applyFont="1" applyFill="1" applyBorder="1" applyAlignment="1">
      <alignment horizontal="center"/>
    </xf>
    <xf numFmtId="43" fontId="84" fillId="33" borderId="12" xfId="0" applyNumberFormat="1" applyFont="1" applyFill="1" applyBorder="1" applyAlignment="1">
      <alignment horizontal="center"/>
    </xf>
    <xf numFmtId="43" fontId="84" fillId="33" borderId="13" xfId="0" applyNumberFormat="1" applyFont="1" applyFill="1" applyBorder="1" applyAlignment="1">
      <alignment horizontal="center"/>
    </xf>
    <xf numFmtId="43" fontId="84" fillId="33" borderId="19" xfId="0" applyNumberFormat="1" applyFont="1" applyFill="1" applyBorder="1" applyAlignment="1">
      <alignment horizontal="center"/>
    </xf>
    <xf numFmtId="0" fontId="84" fillId="33" borderId="0" xfId="0" applyNumberFormat="1" applyFont="1" applyFill="1" applyBorder="1" applyAlignment="1">
      <alignment horizontal="left"/>
    </xf>
    <xf numFmtId="0" fontId="85" fillId="33" borderId="0" xfId="0" applyNumberFormat="1" applyFont="1" applyFill="1" applyBorder="1" applyAlignment="1">
      <alignment horizontal="justify" wrapText="1"/>
    </xf>
    <xf numFmtId="0" fontId="82" fillId="33" borderId="0" xfId="0" applyNumberFormat="1" applyFont="1" applyFill="1" applyBorder="1" applyAlignment="1">
      <alignment horizontal="left"/>
    </xf>
    <xf numFmtId="49" fontId="82" fillId="33" borderId="13" xfId="0" applyNumberFormat="1" applyFont="1" applyFill="1" applyBorder="1" applyAlignment="1">
      <alignment horizontal="left"/>
    </xf>
    <xf numFmtId="49" fontId="82" fillId="33" borderId="0" xfId="0" applyNumberFormat="1" applyFont="1" applyFill="1" applyBorder="1" applyAlignment="1">
      <alignment horizontal="left"/>
    </xf>
    <xf numFmtId="0" fontId="82" fillId="33" borderId="0" xfId="0" applyNumberFormat="1" applyFont="1" applyFill="1" applyBorder="1" applyAlignment="1">
      <alignment horizontal="left"/>
    </xf>
    <xf numFmtId="0" fontId="82" fillId="33" borderId="13" xfId="0" applyNumberFormat="1" applyFont="1" applyFill="1" applyBorder="1" applyAlignment="1">
      <alignment horizontal="left"/>
    </xf>
    <xf numFmtId="171" fontId="90" fillId="33" borderId="23" xfId="0" applyNumberFormat="1" applyFont="1" applyFill="1" applyBorder="1" applyAlignment="1">
      <alignment horizontal="center" vertical="center"/>
    </xf>
    <xf numFmtId="49" fontId="90" fillId="33" borderId="0" xfId="0" applyNumberFormat="1" applyFont="1" applyFill="1" applyBorder="1" applyAlignment="1">
      <alignment horizontal="right" vertical="center"/>
    </xf>
    <xf numFmtId="49" fontId="90" fillId="33" borderId="13" xfId="0" applyNumberFormat="1" applyFont="1" applyFill="1" applyBorder="1" applyAlignment="1">
      <alignment horizontal="right" vertical="center"/>
    </xf>
    <xf numFmtId="0" fontId="84" fillId="33" borderId="13" xfId="0" applyNumberFormat="1" applyFont="1" applyFill="1" applyBorder="1" applyAlignment="1">
      <alignment horizontal="center" vertical="center"/>
    </xf>
    <xf numFmtId="171" fontId="90" fillId="33" borderId="13" xfId="0" applyNumberFormat="1" applyFont="1" applyFill="1" applyBorder="1" applyAlignment="1">
      <alignment horizontal="center" vertical="center"/>
    </xf>
    <xf numFmtId="0" fontId="90" fillId="33" borderId="13" xfId="0" applyNumberFormat="1" applyFont="1" applyFill="1" applyBorder="1" applyAlignment="1">
      <alignment horizontal="center" vertical="center"/>
    </xf>
    <xf numFmtId="49" fontId="82" fillId="33" borderId="13" xfId="0" applyNumberFormat="1" applyFont="1" applyFill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171" fontId="84" fillId="33" borderId="23" xfId="0" applyNumberFormat="1" applyFont="1" applyFill="1" applyBorder="1" applyAlignment="1">
      <alignment horizontal="center" vertical="center"/>
    </xf>
    <xf numFmtId="171" fontId="84" fillId="33" borderId="0" xfId="0" applyNumberFormat="1" applyFont="1" applyFill="1" applyBorder="1" applyAlignment="1">
      <alignment horizontal="center" vertical="center"/>
    </xf>
    <xf numFmtId="0" fontId="90" fillId="33" borderId="23" xfId="0" applyNumberFormat="1" applyFont="1" applyFill="1" applyBorder="1" applyAlignment="1">
      <alignment horizontal="center" vertical="top"/>
    </xf>
    <xf numFmtId="4" fontId="84" fillId="33" borderId="23" xfId="0" applyNumberFormat="1" applyFont="1" applyFill="1" applyBorder="1" applyAlignment="1">
      <alignment horizontal="center" vertical="center"/>
    </xf>
    <xf numFmtId="0" fontId="84" fillId="33" borderId="24" xfId="0" applyNumberFormat="1" applyFont="1" applyFill="1" applyBorder="1" applyAlignment="1">
      <alignment horizontal="center" vertical="center"/>
    </xf>
    <xf numFmtId="0" fontId="84" fillId="33" borderId="47" xfId="0" applyNumberFormat="1" applyFont="1" applyFill="1" applyBorder="1" applyAlignment="1">
      <alignment horizontal="center" vertical="center"/>
    </xf>
    <xf numFmtId="0" fontId="84" fillId="33" borderId="54" xfId="0" applyNumberFormat="1" applyFont="1" applyFill="1" applyBorder="1" applyAlignment="1">
      <alignment horizontal="center" vertical="center"/>
    </xf>
    <xf numFmtId="185" fontId="84" fillId="33" borderId="23" xfId="0" applyNumberFormat="1" applyFont="1" applyFill="1" applyBorder="1" applyAlignment="1">
      <alignment horizontal="center" vertical="center"/>
    </xf>
    <xf numFmtId="186" fontId="84" fillId="33" borderId="23" xfId="0" applyNumberFormat="1" applyFont="1" applyFill="1" applyBorder="1" applyAlignment="1">
      <alignment horizontal="center" vertical="center"/>
    </xf>
    <xf numFmtId="0" fontId="90" fillId="33" borderId="58" xfId="0" applyNumberFormat="1" applyFont="1" applyFill="1" applyBorder="1" applyAlignment="1">
      <alignment horizontal="center" vertical="center" wrapText="1"/>
    </xf>
    <xf numFmtId="0" fontId="90" fillId="33" borderId="10" xfId="0" applyNumberFormat="1" applyFont="1" applyFill="1" applyBorder="1" applyAlignment="1">
      <alignment horizontal="center" vertical="center" wrapText="1"/>
    </xf>
    <xf numFmtId="0" fontId="90" fillId="33" borderId="59" xfId="0" applyNumberFormat="1" applyFont="1" applyFill="1" applyBorder="1" applyAlignment="1">
      <alignment horizontal="center" vertical="center" wrapText="1"/>
    </xf>
    <xf numFmtId="43" fontId="90" fillId="2" borderId="24" xfId="0" applyNumberFormat="1" applyFont="1" applyFill="1" applyBorder="1" applyAlignment="1">
      <alignment horizontal="center" vertical="center"/>
    </xf>
    <xf numFmtId="0" fontId="90" fillId="2" borderId="47" xfId="0" applyNumberFormat="1" applyFont="1" applyFill="1" applyBorder="1" applyAlignment="1">
      <alignment horizontal="center" vertical="center"/>
    </xf>
    <xf numFmtId="0" fontId="90" fillId="2" borderId="5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zoomScale="120" zoomScaleNormal="120" zoomScaleSheetLayoutView="120" zoomScalePageLayoutView="0" workbookViewId="0" topLeftCell="K10">
      <selection activeCell="EZ25" sqref="EZ25:FK25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209" t="s">
        <v>4</v>
      </c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</row>
    <row r="9" spans="68:167" s="9" customFormat="1" ht="10.5" customHeight="1">
      <c r="BP9" s="210" t="s">
        <v>275</v>
      </c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</row>
    <row r="10" spans="68:167" s="14" customFormat="1" ht="9.75" customHeight="1">
      <c r="BP10" s="178" t="s">
        <v>5</v>
      </c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</row>
    <row r="11" spans="68:167" s="9" customFormat="1" ht="10.5" customHeight="1"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68:167" s="14" customFormat="1" ht="9.75" customHeight="1">
      <c r="BP12" s="177" t="s">
        <v>6</v>
      </c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</row>
    <row r="13" spans="68:167" s="9" customFormat="1" ht="10.5" customHeight="1"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59"/>
      <c r="CM13" s="59"/>
      <c r="DT13" s="59"/>
      <c r="DU13" s="59"/>
      <c r="DV13" s="59"/>
      <c r="DW13" s="59"/>
      <c r="DX13" s="59"/>
      <c r="DY13" s="210" t="s">
        <v>276</v>
      </c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</row>
    <row r="14" spans="68:167" s="14" customFormat="1" ht="9.75" customHeight="1">
      <c r="BP14" s="177" t="s">
        <v>7</v>
      </c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29"/>
      <c r="CM14" s="29"/>
      <c r="DY14" s="178" t="s">
        <v>8</v>
      </c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</row>
    <row r="15" spans="68:167" s="9" customFormat="1" ht="10.5" customHeight="1">
      <c r="BP15" s="27" t="s">
        <v>9</v>
      </c>
      <c r="BQ15" s="149" t="s">
        <v>402</v>
      </c>
      <c r="BR15" s="149"/>
      <c r="BS15" s="149"/>
      <c r="BT15" s="149"/>
      <c r="BU15" s="149"/>
      <c r="BV15" s="140" t="s">
        <v>9</v>
      </c>
      <c r="BW15" s="140"/>
      <c r="BX15" s="149" t="s">
        <v>403</v>
      </c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70">
        <v>20</v>
      </c>
      <c r="CV15" s="170"/>
      <c r="CW15" s="170"/>
      <c r="CX15" s="170"/>
      <c r="CY15" s="172" t="s">
        <v>13</v>
      </c>
      <c r="CZ15" s="172"/>
      <c r="DA15" s="172"/>
      <c r="DB15" s="140" t="s">
        <v>10</v>
      </c>
      <c r="DC15" s="140"/>
      <c r="DD15" s="140"/>
      <c r="FK15" s="27"/>
    </row>
    <row r="16" spans="2:154" s="5" customFormat="1" ht="15" customHeight="1">
      <c r="B16" s="139" t="s">
        <v>11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202" t="s">
        <v>13</v>
      </c>
      <c r="EK17" s="202"/>
      <c r="EL17" s="202"/>
      <c r="EM17" s="202"/>
      <c r="EN17" s="113" t="s">
        <v>14</v>
      </c>
      <c r="EO17" s="113"/>
      <c r="EP17" s="113"/>
      <c r="EQ17" s="113"/>
      <c r="ES17" s="139" t="s">
        <v>404</v>
      </c>
      <c r="ET17" s="139"/>
      <c r="EU17" s="139"/>
      <c r="EV17" s="139"/>
      <c r="EW17" s="139"/>
      <c r="EZ17" s="203" t="s">
        <v>15</v>
      </c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5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206" t="s">
        <v>18</v>
      </c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8"/>
    </row>
    <row r="19" spans="43:167" s="9" customFormat="1" ht="10.5" customHeight="1">
      <c r="AQ19" s="27" t="s">
        <v>19</v>
      </c>
      <c r="AR19" s="157" t="s">
        <v>402</v>
      </c>
      <c r="AS19" s="157"/>
      <c r="AT19" s="157"/>
      <c r="AU19" s="157"/>
      <c r="AV19" s="157"/>
      <c r="AW19" s="140" t="s">
        <v>9</v>
      </c>
      <c r="AX19" s="140"/>
      <c r="AY19" s="157" t="s">
        <v>403</v>
      </c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70">
        <v>20</v>
      </c>
      <c r="BW19" s="170"/>
      <c r="BX19" s="170"/>
      <c r="BY19" s="170"/>
      <c r="BZ19" s="171" t="s">
        <v>13</v>
      </c>
      <c r="CA19" s="171"/>
      <c r="CB19" s="171"/>
      <c r="CC19" s="140" t="s">
        <v>10</v>
      </c>
      <c r="CD19" s="140"/>
      <c r="CE19" s="140"/>
      <c r="ER19" s="27"/>
      <c r="ES19" s="27"/>
      <c r="ET19" s="27"/>
      <c r="EU19" s="27"/>
      <c r="EX19" s="27" t="s">
        <v>21</v>
      </c>
      <c r="EZ19" s="193" t="s">
        <v>405</v>
      </c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5"/>
    </row>
    <row r="20" spans="1:167" s="9" customFormat="1" ht="14.25" customHeight="1">
      <c r="A20" s="9" t="s">
        <v>22</v>
      </c>
      <c r="AO20" s="151" t="s">
        <v>379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R20" s="27"/>
      <c r="ES20" s="27"/>
      <c r="ET20" s="27"/>
      <c r="EU20" s="27"/>
      <c r="EX20" s="27"/>
      <c r="EZ20" s="153" t="s">
        <v>263</v>
      </c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5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R21" s="27"/>
      <c r="ES21" s="27"/>
      <c r="ET21" s="27"/>
      <c r="EU21" s="27"/>
      <c r="EX21" s="27" t="s">
        <v>24</v>
      </c>
      <c r="EZ21" s="156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53" t="s">
        <v>393</v>
      </c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5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162" t="s">
        <v>382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4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165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7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56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8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R25" s="27"/>
      <c r="ES25" s="27"/>
      <c r="ET25" s="27"/>
      <c r="EU25" s="27"/>
      <c r="EX25" s="117" t="s">
        <v>28</v>
      </c>
      <c r="EZ25" s="196" t="s">
        <v>381</v>
      </c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8"/>
    </row>
    <row r="26" spans="1:167" s="9" customFormat="1" ht="10.5" customHeight="1">
      <c r="A26" s="9" t="s">
        <v>29</v>
      </c>
      <c r="AO26" s="141" t="s">
        <v>380</v>
      </c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R26" s="27"/>
      <c r="ES26" s="27"/>
      <c r="ET26" s="27"/>
      <c r="EU26" s="27"/>
      <c r="EX26" s="27"/>
      <c r="EZ26" s="145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7"/>
    </row>
    <row r="27" spans="1:167" s="9" customFormat="1" ht="10.5" customHeight="1">
      <c r="A27" s="9" t="s">
        <v>30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R27" s="27"/>
      <c r="ES27" s="27"/>
      <c r="ET27" s="27"/>
      <c r="EU27" s="27"/>
      <c r="EX27" s="27" t="s">
        <v>31</v>
      </c>
      <c r="EZ27" s="199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1"/>
    </row>
    <row r="28" spans="1:167" s="9" customFormat="1" ht="10.5" customHeight="1">
      <c r="A28" s="9" t="s">
        <v>29</v>
      </c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N28" s="17"/>
      <c r="EO28" s="17"/>
      <c r="EP28" s="17"/>
      <c r="EQ28" s="17"/>
      <c r="ER28" s="117"/>
      <c r="ES28" s="117"/>
      <c r="ET28" s="117"/>
      <c r="EU28" s="117"/>
      <c r="EW28" s="17"/>
      <c r="EZ28" s="145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7"/>
    </row>
    <row r="29" spans="1:167" s="9" customFormat="1" ht="10.5" customHeight="1">
      <c r="A29" s="9" t="s">
        <v>32</v>
      </c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48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50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99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1"/>
    </row>
    <row r="31" spans="12:167" s="9" customFormat="1" ht="10.5" customHeight="1"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83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5"/>
    </row>
    <row r="32" spans="12:167" s="14" customFormat="1" ht="10.5" customHeight="1">
      <c r="L32" s="177" t="s">
        <v>36</v>
      </c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168" t="s">
        <v>383</v>
      </c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168"/>
      <c r="DP34" s="168"/>
      <c r="DQ34" s="168"/>
      <c r="DR34" s="168"/>
      <c r="DS34" s="168"/>
      <c r="DT34" s="168"/>
      <c r="DU34" s="168"/>
      <c r="DV34" s="168"/>
      <c r="DW34" s="168"/>
      <c r="DX34" s="168"/>
      <c r="DY34" s="168"/>
      <c r="DZ34" s="168"/>
      <c r="EA34" s="168"/>
      <c r="EB34" s="168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</row>
    <row r="35" spans="1:142" ht="12" customHeight="1">
      <c r="A35" s="106" t="s">
        <v>38</v>
      </c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8"/>
      <c r="DW35" s="168"/>
      <c r="DX35" s="168"/>
      <c r="DY35" s="168"/>
      <c r="DZ35" s="168"/>
      <c r="EA35" s="168"/>
      <c r="EB35" s="168"/>
      <c r="EC35" s="168"/>
      <c r="ED35" s="168"/>
      <c r="EE35" s="168"/>
      <c r="EF35" s="168"/>
      <c r="EG35" s="168"/>
      <c r="EH35" s="168"/>
      <c r="EI35" s="168"/>
      <c r="EJ35" s="168"/>
      <c r="EK35" s="168"/>
      <c r="EL35" s="168"/>
    </row>
    <row r="36" spans="1:142" ht="12" customHeight="1">
      <c r="A36" s="106" t="s">
        <v>39</v>
      </c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</row>
    <row r="37" spans="1:142" ht="12" customHeight="1">
      <c r="A37" s="106" t="s">
        <v>40</v>
      </c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86" t="s">
        <v>42</v>
      </c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8"/>
    </row>
    <row r="40" spans="1:167" s="9" customFormat="1" ht="10.5" customHeight="1">
      <c r="A40" s="9" t="s">
        <v>43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H40" s="189" t="s">
        <v>384</v>
      </c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ET40" s="27"/>
      <c r="EU40" s="27"/>
      <c r="EW40" s="17"/>
      <c r="EX40" s="27" t="s">
        <v>44</v>
      </c>
      <c r="EZ40" s="190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2"/>
    </row>
    <row r="41" spans="14:58" s="14" customFormat="1" ht="10.5" customHeight="1">
      <c r="N41" s="177" t="s">
        <v>7</v>
      </c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H41" s="178" t="s">
        <v>8</v>
      </c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79" t="s">
        <v>46</v>
      </c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0"/>
      <c r="DX42" s="180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0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1" t="s">
        <v>48</v>
      </c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H44" s="176" t="s">
        <v>264</v>
      </c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77" t="s">
        <v>7</v>
      </c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H45" s="178" t="s">
        <v>8</v>
      </c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X45" s="43"/>
      <c r="BY45" s="9" t="s">
        <v>51</v>
      </c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Z45" s="175"/>
      <c r="DA45" s="175"/>
      <c r="DB45" s="175"/>
      <c r="DC45" s="175"/>
      <c r="DD45" s="175"/>
      <c r="DE45" s="175"/>
      <c r="DF45" s="175"/>
      <c r="DG45" s="175"/>
      <c r="DH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73" t="s">
        <v>52</v>
      </c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Z46" s="173" t="s">
        <v>7</v>
      </c>
      <c r="DA46" s="173"/>
      <c r="DB46" s="173"/>
      <c r="DC46" s="173"/>
      <c r="DD46" s="173"/>
      <c r="DE46" s="173"/>
      <c r="DF46" s="173"/>
      <c r="DG46" s="173"/>
      <c r="DH46" s="173"/>
      <c r="DJ46" s="173" t="s">
        <v>8</v>
      </c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C46" s="173" t="s">
        <v>53</v>
      </c>
      <c r="ED46" s="173"/>
      <c r="EE46" s="173"/>
      <c r="EF46" s="173"/>
      <c r="EG46" s="173"/>
      <c r="EH46" s="173"/>
      <c r="EI46" s="173"/>
      <c r="EJ46" s="173"/>
      <c r="EK46" s="173"/>
      <c r="EL46" s="173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O47" s="176" t="s">
        <v>385</v>
      </c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H47" s="157" t="s">
        <v>265</v>
      </c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X47" s="43"/>
      <c r="BY47" s="170" t="s">
        <v>9</v>
      </c>
      <c r="BZ47" s="170"/>
      <c r="CA47" s="149"/>
      <c r="CB47" s="149"/>
      <c r="CC47" s="149"/>
      <c r="CD47" s="149"/>
      <c r="CE47" s="149"/>
      <c r="CF47" s="140" t="s">
        <v>9</v>
      </c>
      <c r="CG47" s="140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70">
        <v>20</v>
      </c>
      <c r="DF47" s="170"/>
      <c r="DG47" s="170"/>
      <c r="DH47" s="170"/>
      <c r="DI47" s="172"/>
      <c r="DJ47" s="172"/>
      <c r="DK47" s="172"/>
      <c r="DL47" s="140" t="s">
        <v>10</v>
      </c>
      <c r="DM47" s="140"/>
      <c r="DN47" s="140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73" t="s">
        <v>52</v>
      </c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D48" s="173" t="s">
        <v>7</v>
      </c>
      <c r="AE48" s="173"/>
      <c r="AF48" s="173"/>
      <c r="AG48" s="173"/>
      <c r="AH48" s="173"/>
      <c r="AI48" s="173"/>
      <c r="AJ48" s="173"/>
      <c r="AK48" s="173"/>
      <c r="AL48" s="173"/>
      <c r="AM48" s="173"/>
      <c r="AO48" s="173" t="s">
        <v>8</v>
      </c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H48" s="174" t="s">
        <v>53</v>
      </c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70" t="s">
        <v>9</v>
      </c>
      <c r="B49" s="170"/>
      <c r="C49" s="157" t="s">
        <v>402</v>
      </c>
      <c r="D49" s="157"/>
      <c r="E49" s="157"/>
      <c r="F49" s="157"/>
      <c r="G49" s="157"/>
      <c r="H49" s="140" t="s">
        <v>9</v>
      </c>
      <c r="I49" s="140"/>
      <c r="J49" s="157" t="s">
        <v>403</v>
      </c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70">
        <v>20</v>
      </c>
      <c r="AH49" s="170"/>
      <c r="AI49" s="170"/>
      <c r="AJ49" s="170"/>
      <c r="AK49" s="171" t="s">
        <v>13</v>
      </c>
      <c r="AL49" s="171"/>
      <c r="AM49" s="171"/>
      <c r="AN49" s="140" t="s">
        <v>10</v>
      </c>
      <c r="AO49" s="140"/>
      <c r="AP49" s="140"/>
    </row>
    <row r="50" s="9" customFormat="1" ht="3" customHeight="1"/>
  </sheetData>
  <sheetProtection/>
  <mergeCells count="8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A49:B49"/>
    <mergeCell ref="C49:G49"/>
    <mergeCell ref="H49:I49"/>
    <mergeCell ref="J49:AF49"/>
    <mergeCell ref="AG49:AJ49"/>
    <mergeCell ref="AK49:AM49"/>
    <mergeCell ref="ES17:EW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48"/>
  <sheetViews>
    <sheetView view="pageBreakPreview" zoomScaleSheetLayoutView="100" zoomScalePageLayoutView="0" workbookViewId="0" topLeftCell="A10">
      <selection activeCell="EO34" sqref="EO34:FE34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381" t="s">
        <v>177</v>
      </c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1"/>
      <c r="DR2" s="381"/>
      <c r="DS2" s="381"/>
      <c r="DT2" s="381"/>
      <c r="DU2" s="381"/>
      <c r="DV2" s="381"/>
      <c r="DW2" s="381"/>
      <c r="DX2" s="381"/>
      <c r="DY2" s="381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1"/>
      <c r="EQ2" s="381"/>
      <c r="ER2" s="381"/>
      <c r="ES2" s="381"/>
      <c r="ET2" s="381"/>
      <c r="EU2" s="381"/>
      <c r="EV2" s="381"/>
      <c r="EW2" s="381"/>
      <c r="EX2" s="381"/>
      <c r="EY2" s="381"/>
      <c r="EZ2" s="381"/>
      <c r="FA2" s="381"/>
      <c r="FB2" s="381"/>
      <c r="FC2" s="381"/>
      <c r="FD2" s="381"/>
      <c r="FE2" s="381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382" t="s">
        <v>179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  <c r="DT7" s="382"/>
      <c r="DU7" s="382"/>
      <c r="DV7" s="382"/>
      <c r="DW7" s="382"/>
      <c r="DX7" s="382"/>
      <c r="DY7" s="382"/>
      <c r="DZ7" s="382"/>
      <c r="EA7" s="382"/>
      <c r="EB7" s="382"/>
      <c r="EC7" s="382"/>
      <c r="ED7" s="382"/>
      <c r="EE7" s="382"/>
      <c r="EF7" s="382"/>
      <c r="EG7" s="382"/>
      <c r="EH7" s="382"/>
      <c r="EI7" s="382"/>
      <c r="EJ7" s="382"/>
      <c r="EK7" s="382"/>
      <c r="EL7" s="382"/>
      <c r="EM7" s="382"/>
      <c r="EN7" s="382"/>
      <c r="EO7" s="382"/>
      <c r="EP7" s="382"/>
      <c r="EQ7" s="382"/>
      <c r="ER7" s="382"/>
      <c r="ES7" s="382"/>
      <c r="ET7" s="382"/>
      <c r="EU7" s="382"/>
      <c r="EV7" s="382"/>
      <c r="EW7" s="382"/>
      <c r="EX7" s="382"/>
      <c r="EY7" s="382"/>
      <c r="EZ7" s="382"/>
      <c r="FA7" s="382"/>
      <c r="FB7" s="382"/>
      <c r="FC7" s="382"/>
      <c r="FD7" s="382"/>
      <c r="FE7" s="382"/>
    </row>
    <row r="9" spans="1:161" s="7" customFormat="1" ht="15">
      <c r="A9" s="235" t="s">
        <v>180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</row>
    <row r="10" ht="6" customHeight="1"/>
    <row r="11" spans="1:161" s="1" customFormat="1" ht="14.25">
      <c r="A11" s="1" t="s">
        <v>181</v>
      </c>
      <c r="X11" s="383" t="s">
        <v>306</v>
      </c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383"/>
      <c r="EA11" s="383"/>
      <c r="EB11" s="383"/>
      <c r="EC11" s="383"/>
      <c r="ED11" s="383"/>
      <c r="EE11" s="383"/>
      <c r="EF11" s="383"/>
      <c r="EG11" s="383"/>
      <c r="EH11" s="383"/>
      <c r="EI11" s="383"/>
      <c r="EJ11" s="383"/>
      <c r="EK11" s="383"/>
      <c r="EL11" s="383"/>
      <c r="EM11" s="383"/>
      <c r="EN11" s="383"/>
      <c r="EO11" s="383"/>
      <c r="EP11" s="383"/>
      <c r="EQ11" s="383"/>
      <c r="ER11" s="383"/>
      <c r="ES11" s="383"/>
      <c r="ET11" s="383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84" t="s">
        <v>182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5" t="s">
        <v>313</v>
      </c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5"/>
      <c r="DS13" s="385"/>
      <c r="DT13" s="385"/>
      <c r="DU13" s="385"/>
      <c r="DV13" s="385"/>
      <c r="DW13" s="385"/>
      <c r="DX13" s="385"/>
      <c r="DY13" s="385"/>
      <c r="DZ13" s="385"/>
      <c r="EA13" s="385"/>
      <c r="EB13" s="385"/>
      <c r="EC13" s="385"/>
      <c r="ED13" s="385"/>
      <c r="EE13" s="385"/>
      <c r="EF13" s="385"/>
      <c r="EG13" s="385"/>
      <c r="EH13" s="385"/>
      <c r="EI13" s="385"/>
      <c r="EJ13" s="385"/>
      <c r="EK13" s="385"/>
      <c r="EL13" s="385"/>
      <c r="EM13" s="385"/>
      <c r="EN13" s="385"/>
      <c r="EO13" s="385"/>
      <c r="EP13" s="385"/>
      <c r="EQ13" s="385"/>
      <c r="ER13" s="385"/>
      <c r="ES13" s="385"/>
      <c r="ET13" s="385"/>
      <c r="EU13" s="385"/>
      <c r="EV13" s="385"/>
      <c r="EW13" s="385"/>
      <c r="EX13" s="385"/>
      <c r="EY13" s="385"/>
      <c r="EZ13" s="385"/>
      <c r="FA13" s="385"/>
      <c r="FB13" s="385"/>
      <c r="FC13" s="385"/>
      <c r="FD13" s="385"/>
      <c r="FE13" s="385"/>
    </row>
    <row r="14" ht="9.75" customHeight="1"/>
    <row r="15" spans="1:161" s="7" customFormat="1" ht="15">
      <c r="A15" s="235" t="s">
        <v>183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</row>
    <row r="16" ht="10.5" customHeight="1"/>
    <row r="17" spans="1:161" s="2" customFormat="1" ht="13.5" customHeight="1">
      <c r="A17" s="284" t="s">
        <v>64</v>
      </c>
      <c r="B17" s="285"/>
      <c r="C17" s="285"/>
      <c r="D17" s="285"/>
      <c r="E17" s="285"/>
      <c r="F17" s="286"/>
      <c r="G17" s="284" t="s">
        <v>184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84" t="s">
        <v>185</v>
      </c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6"/>
      <c r="AO17" s="238" t="s">
        <v>186</v>
      </c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40"/>
      <c r="DI17" s="284" t="s">
        <v>187</v>
      </c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6"/>
      <c r="DY17" s="284" t="s">
        <v>188</v>
      </c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6"/>
      <c r="EO17" s="284" t="s">
        <v>398</v>
      </c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6"/>
    </row>
    <row r="18" spans="1:161" s="2" customFormat="1" ht="13.5" customHeight="1">
      <c r="A18" s="287"/>
      <c r="B18" s="288"/>
      <c r="C18" s="288"/>
      <c r="D18" s="288"/>
      <c r="E18" s="288"/>
      <c r="F18" s="289"/>
      <c r="G18" s="287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9"/>
      <c r="Y18" s="287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9"/>
      <c r="AO18" s="284" t="s">
        <v>89</v>
      </c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6"/>
      <c r="BF18" s="238" t="s">
        <v>58</v>
      </c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40"/>
      <c r="DI18" s="287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9"/>
      <c r="DY18" s="287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9"/>
      <c r="EO18" s="287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9"/>
    </row>
    <row r="19" spans="1:161" s="2" customFormat="1" ht="39.75" customHeight="1">
      <c r="A19" s="290"/>
      <c r="B19" s="291"/>
      <c r="C19" s="291"/>
      <c r="D19" s="291"/>
      <c r="E19" s="291"/>
      <c r="F19" s="292"/>
      <c r="G19" s="290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2"/>
      <c r="Y19" s="290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2"/>
      <c r="AO19" s="290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  <c r="BF19" s="266" t="s">
        <v>189</v>
      </c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 t="s">
        <v>190</v>
      </c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 t="s">
        <v>191</v>
      </c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90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2"/>
      <c r="DY19" s="290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2"/>
      <c r="EO19" s="290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2"/>
    </row>
    <row r="20" spans="1:161" s="3" customFormat="1" ht="12.75">
      <c r="A20" s="297">
        <v>1</v>
      </c>
      <c r="B20" s="297"/>
      <c r="C20" s="297"/>
      <c r="D20" s="297"/>
      <c r="E20" s="297"/>
      <c r="F20" s="297"/>
      <c r="G20" s="297">
        <v>2</v>
      </c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>
        <v>3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>
        <v>4</v>
      </c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>
        <v>5</v>
      </c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>
        <v>6</v>
      </c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>
        <v>7</v>
      </c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>
        <v>8</v>
      </c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>
        <v>9</v>
      </c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>
        <v>10</v>
      </c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</row>
    <row r="21" spans="1:161" s="4" customFormat="1" ht="15" customHeight="1">
      <c r="A21" s="375" t="s">
        <v>308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7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 t="s">
        <v>175</v>
      </c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 t="s">
        <v>175</v>
      </c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 t="s">
        <v>175</v>
      </c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69"/>
      <c r="CO21" s="369"/>
      <c r="CP21" s="369"/>
      <c r="CQ21" s="369" t="s">
        <v>175</v>
      </c>
      <c r="CR21" s="369"/>
      <c r="CS21" s="369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69"/>
      <c r="DE21" s="369"/>
      <c r="DF21" s="369"/>
      <c r="DG21" s="369"/>
      <c r="DH21" s="369"/>
      <c r="DI21" s="369" t="s">
        <v>175</v>
      </c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69"/>
      <c r="DY21" s="369" t="s">
        <v>175</v>
      </c>
      <c r="DZ21" s="369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69"/>
      <c r="EO21" s="369" t="s">
        <v>175</v>
      </c>
      <c r="EP21" s="369"/>
      <c r="EQ21" s="369"/>
      <c r="ER21" s="369"/>
      <c r="ES21" s="369"/>
      <c r="ET21" s="369"/>
      <c r="EU21" s="369"/>
      <c r="EV21" s="369"/>
      <c r="EW21" s="369"/>
      <c r="EX21" s="369"/>
      <c r="EY21" s="369"/>
      <c r="EZ21" s="369"/>
      <c r="FA21" s="369"/>
      <c r="FB21" s="369"/>
      <c r="FC21" s="369"/>
      <c r="FD21" s="369"/>
      <c r="FE21" s="369"/>
    </row>
    <row r="22" spans="1:161" s="4" customFormat="1" ht="15" customHeight="1">
      <c r="A22" s="369" t="s">
        <v>42</v>
      </c>
      <c r="B22" s="369"/>
      <c r="C22" s="369"/>
      <c r="D22" s="369"/>
      <c r="E22" s="369"/>
      <c r="F22" s="369"/>
      <c r="G22" s="373" t="s">
        <v>43</v>
      </c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69" t="s">
        <v>175</v>
      </c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>
        <f>AO30</f>
        <v>23164.75</v>
      </c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>
        <f>BF30</f>
        <v>14945</v>
      </c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69"/>
      <c r="CN22" s="369"/>
      <c r="CO22" s="369"/>
      <c r="CP22" s="369"/>
      <c r="CQ22" s="369">
        <f>CQ30</f>
        <v>8219.75</v>
      </c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369">
        <f>EO30</f>
        <v>162153.25</v>
      </c>
      <c r="EP22" s="369"/>
      <c r="EQ22" s="369"/>
      <c r="ER22" s="369"/>
      <c r="ES22" s="369"/>
      <c r="ET22" s="369"/>
      <c r="EU22" s="369"/>
      <c r="EV22" s="369"/>
      <c r="EW22" s="369"/>
      <c r="EX22" s="369"/>
      <c r="EY22" s="369"/>
      <c r="EZ22" s="369"/>
      <c r="FA22" s="369"/>
      <c r="FB22" s="369"/>
      <c r="FC22" s="369"/>
      <c r="FD22" s="369"/>
      <c r="FE22" s="369"/>
    </row>
    <row r="23" spans="1:161" s="4" customFormat="1" ht="29.25" customHeight="1">
      <c r="A23" s="369" t="s">
        <v>214</v>
      </c>
      <c r="B23" s="369"/>
      <c r="C23" s="369"/>
      <c r="D23" s="369"/>
      <c r="E23" s="369"/>
      <c r="F23" s="369"/>
      <c r="G23" s="373" t="s">
        <v>283</v>
      </c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69" t="s">
        <v>175</v>
      </c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>
        <f>AO31</f>
        <v>28584</v>
      </c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>
        <f>BF31</f>
        <v>12704</v>
      </c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>
        <f>BX31</f>
        <v>0</v>
      </c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Q23" s="369">
        <f>CQ31</f>
        <v>3176</v>
      </c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69"/>
      <c r="DG23" s="369"/>
      <c r="DH23" s="369"/>
      <c r="DI23" s="369"/>
      <c r="DJ23" s="369"/>
      <c r="DK23" s="369"/>
      <c r="DL23" s="369"/>
      <c r="DM23" s="369"/>
      <c r="DN23" s="369"/>
      <c r="DO23" s="369"/>
      <c r="DP23" s="369"/>
      <c r="DQ23" s="369"/>
      <c r="DR23" s="369"/>
      <c r="DS23" s="369"/>
      <c r="DT23" s="369"/>
      <c r="DU23" s="369"/>
      <c r="DV23" s="369"/>
      <c r="DW23" s="369"/>
      <c r="DX23" s="369"/>
      <c r="DY23" s="369"/>
      <c r="DZ23" s="369"/>
      <c r="EA23" s="369"/>
      <c r="EB23" s="369"/>
      <c r="EC23" s="369"/>
      <c r="ED23" s="369"/>
      <c r="EE23" s="369"/>
      <c r="EF23" s="369"/>
      <c r="EG23" s="369"/>
      <c r="EH23" s="369"/>
      <c r="EI23" s="369"/>
      <c r="EJ23" s="369"/>
      <c r="EK23" s="369"/>
      <c r="EL23" s="369"/>
      <c r="EM23" s="369"/>
      <c r="EN23" s="369"/>
      <c r="EO23" s="369">
        <f>EO31</f>
        <v>200088</v>
      </c>
      <c r="EP23" s="369"/>
      <c r="EQ23" s="369"/>
      <c r="ER23" s="369"/>
      <c r="ES23" s="369"/>
      <c r="ET23" s="369"/>
      <c r="EU23" s="369"/>
      <c r="EV23" s="369"/>
      <c r="EW23" s="369"/>
      <c r="EX23" s="369"/>
      <c r="EY23" s="369"/>
      <c r="EZ23" s="369"/>
      <c r="FA23" s="369"/>
      <c r="FB23" s="369"/>
      <c r="FC23" s="369"/>
      <c r="FD23" s="369"/>
      <c r="FE23" s="369"/>
    </row>
    <row r="24" spans="1:161" s="4" customFormat="1" ht="29.25" customHeight="1">
      <c r="A24" s="369" t="s">
        <v>225</v>
      </c>
      <c r="B24" s="369"/>
      <c r="C24" s="369"/>
      <c r="D24" s="369"/>
      <c r="E24" s="369"/>
      <c r="F24" s="369"/>
      <c r="G24" s="373" t="s">
        <v>284</v>
      </c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69" t="s">
        <v>175</v>
      </c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>
        <f>AO32+AO33+AO34+AO36+AO37+AO35</f>
        <v>306700.08999999997</v>
      </c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>
        <f>BF32+BF33+BF34+BF36+BF37+BF35</f>
        <v>48616</v>
      </c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>
        <f>BX32+BX33+BX34+BX36+BX37+BX35</f>
        <v>11872.93</v>
      </c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  <c r="CP24" s="369"/>
      <c r="CQ24" s="369">
        <f>CQ32+CQ33+CQ34+CQ36+CQ37+CQ35</f>
        <v>75389.70999999999</v>
      </c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69"/>
      <c r="DQ24" s="369"/>
      <c r="DR24" s="369"/>
      <c r="DS24" s="369"/>
      <c r="DT24" s="369"/>
      <c r="DU24" s="369"/>
      <c r="DV24" s="369"/>
      <c r="DW24" s="369"/>
      <c r="DX24" s="369"/>
      <c r="DY24" s="369"/>
      <c r="DZ24" s="369"/>
      <c r="EA24" s="369"/>
      <c r="EB24" s="369"/>
      <c r="EC24" s="369"/>
      <c r="ED24" s="369"/>
      <c r="EE24" s="369"/>
      <c r="EF24" s="369"/>
      <c r="EG24" s="369"/>
      <c r="EH24" s="369"/>
      <c r="EI24" s="369"/>
      <c r="EJ24" s="369"/>
      <c r="EK24" s="369"/>
      <c r="EL24" s="369"/>
      <c r="EM24" s="369"/>
      <c r="EN24" s="369"/>
      <c r="EO24" s="369">
        <f>EO32+EO33+EO34+EO36+EO37+EO35</f>
        <v>2146900.6799999997</v>
      </c>
      <c r="EP24" s="369"/>
      <c r="EQ24" s="369"/>
      <c r="ER24" s="369"/>
      <c r="ES24" s="369"/>
      <c r="ET24" s="369"/>
      <c r="EU24" s="369"/>
      <c r="EV24" s="369"/>
      <c r="EW24" s="369"/>
      <c r="EX24" s="369"/>
      <c r="EY24" s="369"/>
      <c r="EZ24" s="369"/>
      <c r="FA24" s="369"/>
      <c r="FB24" s="369"/>
      <c r="FC24" s="369"/>
      <c r="FD24" s="369"/>
      <c r="FE24" s="369"/>
    </row>
    <row r="25" spans="1:161" s="4" customFormat="1" ht="29.25" customHeight="1">
      <c r="A25" s="369" t="s">
        <v>277</v>
      </c>
      <c r="B25" s="369"/>
      <c r="C25" s="369"/>
      <c r="D25" s="369"/>
      <c r="E25" s="369"/>
      <c r="F25" s="369"/>
      <c r="G25" s="373" t="s">
        <v>286</v>
      </c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69" t="s">
        <v>175</v>
      </c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>
        <f>AO38+AO39</f>
        <v>218928</v>
      </c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>
        <f>BF38+BF39</f>
        <v>9440</v>
      </c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>
        <f>BX38+BX39</f>
        <v>116740</v>
      </c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69"/>
      <c r="CM25" s="369"/>
      <c r="CN25" s="369"/>
      <c r="CO25" s="369"/>
      <c r="CP25" s="369"/>
      <c r="CQ25" s="369">
        <f>CQ38</f>
        <v>2124</v>
      </c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69"/>
      <c r="DG25" s="369"/>
      <c r="DH25" s="369"/>
      <c r="DI25" s="369"/>
      <c r="DJ25" s="369"/>
      <c r="DK25" s="369"/>
      <c r="DL25" s="369"/>
      <c r="DM25" s="369"/>
      <c r="DN25" s="369"/>
      <c r="DO25" s="369"/>
      <c r="DP25" s="369"/>
      <c r="DQ25" s="369"/>
      <c r="DR25" s="369"/>
      <c r="DS25" s="369"/>
      <c r="DT25" s="369"/>
      <c r="DU25" s="369"/>
      <c r="DV25" s="369"/>
      <c r="DW25" s="369"/>
      <c r="DX25" s="369"/>
      <c r="DY25" s="369"/>
      <c r="DZ25" s="369"/>
      <c r="EA25" s="369"/>
      <c r="EB25" s="369"/>
      <c r="EC25" s="369"/>
      <c r="ED25" s="369"/>
      <c r="EE25" s="369"/>
      <c r="EF25" s="369"/>
      <c r="EG25" s="369"/>
      <c r="EH25" s="369"/>
      <c r="EI25" s="369"/>
      <c r="EJ25" s="369"/>
      <c r="EK25" s="369"/>
      <c r="EL25" s="369"/>
      <c r="EM25" s="369"/>
      <c r="EN25" s="369"/>
      <c r="EO25" s="369">
        <f>EO38+EO39</f>
        <v>1532499.07</v>
      </c>
      <c r="EP25" s="369"/>
      <c r="EQ25" s="369"/>
      <c r="ER25" s="369"/>
      <c r="ES25" s="369"/>
      <c r="ET25" s="369"/>
      <c r="EU25" s="369"/>
      <c r="EV25" s="369"/>
      <c r="EW25" s="369"/>
      <c r="EX25" s="369"/>
      <c r="EY25" s="369"/>
      <c r="EZ25" s="369"/>
      <c r="FA25" s="369"/>
      <c r="FB25" s="369"/>
      <c r="FC25" s="369"/>
      <c r="FD25" s="369"/>
      <c r="FE25" s="369"/>
    </row>
    <row r="26" spans="1:161" s="4" customFormat="1" ht="15" customHeight="1">
      <c r="A26" s="369" t="s">
        <v>278</v>
      </c>
      <c r="B26" s="369"/>
      <c r="C26" s="369"/>
      <c r="D26" s="369"/>
      <c r="E26" s="369"/>
      <c r="F26" s="369"/>
      <c r="G26" s="373" t="s">
        <v>285</v>
      </c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69" t="s">
        <v>175</v>
      </c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>
        <f>AO40+AO41+AO42+AO43+AO44+AO45+AO46+AO47</f>
        <v>217337</v>
      </c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>
        <f>BF40+BF41+BF42+BF43+BF44+BF45+BF46+BF47</f>
        <v>28060</v>
      </c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>
        <f>BX40+BX41+BX42+BX43+BX44+BX45+BX46+BX47</f>
        <v>139890.75</v>
      </c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>
        <f>EO40+EO41+EO42+EO43+EO44+EO45+EO46+EO47</f>
        <v>1521359</v>
      </c>
      <c r="EP26" s="369"/>
      <c r="EQ26" s="369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69"/>
    </row>
    <row r="27" spans="1:161" s="4" customFormat="1" ht="15" customHeight="1">
      <c r="A27" s="370" t="s">
        <v>192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1"/>
      <c r="BL27" s="371"/>
      <c r="BM27" s="371"/>
      <c r="BN27" s="371"/>
      <c r="BO27" s="371"/>
      <c r="BP27" s="371"/>
      <c r="BQ27" s="371"/>
      <c r="BR27" s="371"/>
      <c r="BS27" s="371"/>
      <c r="BT27" s="371"/>
      <c r="BU27" s="371"/>
      <c r="BV27" s="371"/>
      <c r="BW27" s="371"/>
      <c r="BX27" s="371"/>
      <c r="BY27" s="371"/>
      <c r="BZ27" s="371"/>
      <c r="CA27" s="371"/>
      <c r="CB27" s="371"/>
      <c r="CC27" s="371"/>
      <c r="CD27" s="371"/>
      <c r="CE27" s="371"/>
      <c r="CF27" s="371"/>
      <c r="CG27" s="371"/>
      <c r="CH27" s="371"/>
      <c r="CI27" s="371"/>
      <c r="CJ27" s="371"/>
      <c r="CK27" s="371"/>
      <c r="CL27" s="371"/>
      <c r="CM27" s="371"/>
      <c r="CN27" s="371"/>
      <c r="CO27" s="371"/>
      <c r="CP27" s="371"/>
      <c r="CQ27" s="371"/>
      <c r="CR27" s="371"/>
      <c r="CS27" s="371"/>
      <c r="CT27" s="371"/>
      <c r="CU27" s="371"/>
      <c r="CV27" s="371"/>
      <c r="CW27" s="371"/>
      <c r="CX27" s="371"/>
      <c r="CY27" s="371"/>
      <c r="CZ27" s="371"/>
      <c r="DA27" s="371"/>
      <c r="DB27" s="371"/>
      <c r="DC27" s="371"/>
      <c r="DD27" s="371"/>
      <c r="DE27" s="371"/>
      <c r="DF27" s="371"/>
      <c r="DG27" s="371"/>
      <c r="DH27" s="371"/>
      <c r="DI27" s="371"/>
      <c r="DJ27" s="371"/>
      <c r="DK27" s="371"/>
      <c r="DL27" s="371"/>
      <c r="DM27" s="371"/>
      <c r="DN27" s="371"/>
      <c r="DO27" s="371"/>
      <c r="DP27" s="371"/>
      <c r="DQ27" s="371"/>
      <c r="DR27" s="371"/>
      <c r="DS27" s="371"/>
      <c r="DT27" s="371"/>
      <c r="DU27" s="371"/>
      <c r="DV27" s="371"/>
      <c r="DW27" s="371"/>
      <c r="DX27" s="371"/>
      <c r="DY27" s="371"/>
      <c r="DZ27" s="371"/>
      <c r="EA27" s="371"/>
      <c r="EB27" s="371"/>
      <c r="EC27" s="371"/>
      <c r="ED27" s="371"/>
      <c r="EE27" s="371"/>
      <c r="EF27" s="371"/>
      <c r="EG27" s="371"/>
      <c r="EH27" s="371"/>
      <c r="EI27" s="371"/>
      <c r="EJ27" s="371"/>
      <c r="EK27" s="371"/>
      <c r="EL27" s="371"/>
      <c r="EM27" s="371"/>
      <c r="EN27" s="372"/>
      <c r="EO27" s="368">
        <f>EO22+EO23+EO24+EO25+EO26</f>
        <v>5563000</v>
      </c>
      <c r="EP27" s="368"/>
      <c r="EQ27" s="368"/>
      <c r="ER27" s="368"/>
      <c r="ES27" s="368"/>
      <c r="ET27" s="368"/>
      <c r="EU27" s="368"/>
      <c r="EV27" s="368"/>
      <c r="EW27" s="368"/>
      <c r="EX27" s="368"/>
      <c r="EY27" s="368"/>
      <c r="EZ27" s="368"/>
      <c r="FA27" s="368"/>
      <c r="FB27" s="368"/>
      <c r="FC27" s="368"/>
      <c r="FD27" s="368"/>
      <c r="FE27" s="368"/>
    </row>
    <row r="28" spans="1:161" s="4" customFormat="1" ht="15" customHeight="1">
      <c r="A28" s="378" t="s">
        <v>58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79"/>
      <c r="DH28" s="379"/>
      <c r="DI28" s="379"/>
      <c r="DJ28" s="379"/>
      <c r="DK28" s="379"/>
      <c r="DL28" s="379"/>
      <c r="DM28" s="379"/>
      <c r="DN28" s="379"/>
      <c r="DO28" s="379"/>
      <c r="DP28" s="379"/>
      <c r="DQ28" s="379"/>
      <c r="DR28" s="379"/>
      <c r="DS28" s="379"/>
      <c r="DT28" s="379"/>
      <c r="DU28" s="379"/>
      <c r="DV28" s="379"/>
      <c r="DW28" s="379"/>
      <c r="DX28" s="379"/>
      <c r="DY28" s="379"/>
      <c r="DZ28" s="379"/>
      <c r="EA28" s="379"/>
      <c r="EB28" s="379"/>
      <c r="EC28" s="379"/>
      <c r="ED28" s="379"/>
      <c r="EE28" s="379"/>
      <c r="EF28" s="379"/>
      <c r="EG28" s="379"/>
      <c r="EH28" s="379"/>
      <c r="EI28" s="379"/>
      <c r="EJ28" s="379"/>
      <c r="EK28" s="379"/>
      <c r="EL28" s="379"/>
      <c r="EM28" s="379"/>
      <c r="EN28" s="379"/>
      <c r="EO28" s="379"/>
      <c r="EP28" s="379"/>
      <c r="EQ28" s="379"/>
      <c r="ER28" s="379"/>
      <c r="ES28" s="379"/>
      <c r="ET28" s="379"/>
      <c r="EU28" s="379"/>
      <c r="EV28" s="379"/>
      <c r="EW28" s="379"/>
      <c r="EX28" s="379"/>
      <c r="EY28" s="379"/>
      <c r="EZ28" s="379"/>
      <c r="FA28" s="379"/>
      <c r="FB28" s="379"/>
      <c r="FC28" s="379"/>
      <c r="FD28" s="379"/>
      <c r="FE28" s="380"/>
    </row>
    <row r="29" spans="1:161" s="4" customFormat="1" ht="15" customHeight="1">
      <c r="A29" s="378" t="s">
        <v>394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  <c r="CK29" s="379"/>
      <c r="CL29" s="379"/>
      <c r="CM29" s="379"/>
      <c r="CN29" s="379"/>
      <c r="CO29" s="379"/>
      <c r="CP29" s="379"/>
      <c r="CQ29" s="379"/>
      <c r="CR29" s="379"/>
      <c r="CS29" s="379"/>
      <c r="CT29" s="379"/>
      <c r="CU29" s="379"/>
      <c r="CV29" s="379"/>
      <c r="CW29" s="379"/>
      <c r="CX29" s="379"/>
      <c r="CY29" s="379"/>
      <c r="CZ29" s="379"/>
      <c r="DA29" s="379"/>
      <c r="DB29" s="379"/>
      <c r="DC29" s="379"/>
      <c r="DD29" s="379"/>
      <c r="DE29" s="379"/>
      <c r="DF29" s="379"/>
      <c r="DG29" s="379"/>
      <c r="DH29" s="379"/>
      <c r="DI29" s="379"/>
      <c r="DJ29" s="379"/>
      <c r="DK29" s="379"/>
      <c r="DL29" s="379"/>
      <c r="DM29" s="379"/>
      <c r="DN29" s="379"/>
      <c r="DO29" s="379"/>
      <c r="DP29" s="379"/>
      <c r="DQ29" s="379"/>
      <c r="DR29" s="379"/>
      <c r="DS29" s="379"/>
      <c r="DT29" s="379"/>
      <c r="DU29" s="379"/>
      <c r="DV29" s="379"/>
      <c r="DW29" s="379"/>
      <c r="DX29" s="379"/>
      <c r="DY29" s="379"/>
      <c r="DZ29" s="379"/>
      <c r="EA29" s="379"/>
      <c r="EB29" s="379"/>
      <c r="EC29" s="379"/>
      <c r="ED29" s="379"/>
      <c r="EE29" s="379"/>
      <c r="EF29" s="379"/>
      <c r="EG29" s="379"/>
      <c r="EH29" s="379"/>
      <c r="EI29" s="379"/>
      <c r="EJ29" s="379"/>
      <c r="EK29" s="379"/>
      <c r="EL29" s="379"/>
      <c r="EM29" s="379"/>
      <c r="EN29" s="379"/>
      <c r="EO29" s="379"/>
      <c r="EP29" s="379"/>
      <c r="EQ29" s="379"/>
      <c r="ER29" s="379"/>
      <c r="ES29" s="379"/>
      <c r="ET29" s="379"/>
      <c r="EU29" s="379"/>
      <c r="EV29" s="379"/>
      <c r="EW29" s="379"/>
      <c r="EX29" s="379"/>
      <c r="EY29" s="379"/>
      <c r="EZ29" s="379"/>
      <c r="FA29" s="379"/>
      <c r="FB29" s="379"/>
      <c r="FC29" s="379"/>
      <c r="FD29" s="379"/>
      <c r="FE29" s="380"/>
    </row>
    <row r="30" spans="1:161" s="4" customFormat="1" ht="15" customHeight="1">
      <c r="A30" s="369" t="s">
        <v>42</v>
      </c>
      <c r="B30" s="369"/>
      <c r="C30" s="369"/>
      <c r="D30" s="369"/>
      <c r="E30" s="369"/>
      <c r="F30" s="369"/>
      <c r="G30" s="373" t="s">
        <v>288</v>
      </c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69">
        <v>1</v>
      </c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74">
        <f>BF30+CQ30</f>
        <v>23164.75</v>
      </c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69">
        <v>14945</v>
      </c>
      <c r="BG30" s="369"/>
      <c r="BH30" s="369"/>
      <c r="BI30" s="369"/>
      <c r="BJ30" s="369"/>
      <c r="BK30" s="369"/>
      <c r="BL30" s="369"/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69"/>
      <c r="CN30" s="369"/>
      <c r="CO30" s="369"/>
      <c r="CP30" s="369"/>
      <c r="CQ30" s="369">
        <v>8219.75</v>
      </c>
      <c r="CR30" s="369"/>
      <c r="CS30" s="369"/>
      <c r="CT30" s="369"/>
      <c r="CU30" s="369"/>
      <c r="CV30" s="369"/>
      <c r="CW30" s="369"/>
      <c r="CX30" s="369"/>
      <c r="CY30" s="369"/>
      <c r="CZ30" s="369"/>
      <c r="DA30" s="369"/>
      <c r="DB30" s="369"/>
      <c r="DC30" s="369"/>
      <c r="DD30" s="369"/>
      <c r="DE30" s="369"/>
      <c r="DF30" s="369"/>
      <c r="DG30" s="369"/>
      <c r="DH30" s="369"/>
      <c r="DI30" s="369"/>
      <c r="DJ30" s="369"/>
      <c r="DK30" s="369"/>
      <c r="DL30" s="369"/>
      <c r="DM30" s="369"/>
      <c r="DN30" s="369"/>
      <c r="DO30" s="369"/>
      <c r="DP30" s="369"/>
      <c r="DQ30" s="369"/>
      <c r="DR30" s="369"/>
      <c r="DS30" s="369"/>
      <c r="DT30" s="369"/>
      <c r="DU30" s="369"/>
      <c r="DV30" s="369"/>
      <c r="DW30" s="369"/>
      <c r="DX30" s="369"/>
      <c r="DY30" s="369">
        <v>1</v>
      </c>
      <c r="DZ30" s="369"/>
      <c r="EA30" s="369"/>
      <c r="EB30" s="369"/>
      <c r="EC30" s="369"/>
      <c r="ED30" s="369"/>
      <c r="EE30" s="369"/>
      <c r="EF30" s="369"/>
      <c r="EG30" s="369"/>
      <c r="EH30" s="369"/>
      <c r="EI30" s="369"/>
      <c r="EJ30" s="369"/>
      <c r="EK30" s="369"/>
      <c r="EL30" s="369"/>
      <c r="EM30" s="369"/>
      <c r="EN30" s="369"/>
      <c r="EO30" s="369">
        <f>AO30*7</f>
        <v>162153.25</v>
      </c>
      <c r="EP30" s="369"/>
      <c r="EQ30" s="369"/>
      <c r="ER30" s="369"/>
      <c r="ES30" s="369"/>
      <c r="ET30" s="369"/>
      <c r="EU30" s="369"/>
      <c r="EV30" s="369"/>
      <c r="EW30" s="369"/>
      <c r="EX30" s="369"/>
      <c r="EY30" s="369"/>
      <c r="EZ30" s="369"/>
      <c r="FA30" s="369"/>
      <c r="FB30" s="369"/>
      <c r="FC30" s="369"/>
      <c r="FD30" s="369"/>
      <c r="FE30" s="369"/>
    </row>
    <row r="31" spans="1:161" s="4" customFormat="1" ht="21.75" customHeight="1">
      <c r="A31" s="369" t="s">
        <v>214</v>
      </c>
      <c r="B31" s="369"/>
      <c r="C31" s="369"/>
      <c r="D31" s="369"/>
      <c r="E31" s="369"/>
      <c r="F31" s="369"/>
      <c r="G31" s="373" t="s">
        <v>290</v>
      </c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69">
        <v>2</v>
      </c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74">
        <f>(BF31*Y31)+BX31+CQ31</f>
        <v>28584</v>
      </c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69">
        <v>12704</v>
      </c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>
        <v>0</v>
      </c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>
        <v>3176</v>
      </c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69"/>
      <c r="DP31" s="369"/>
      <c r="DQ31" s="369"/>
      <c r="DR31" s="369"/>
      <c r="DS31" s="369"/>
      <c r="DT31" s="369"/>
      <c r="DU31" s="369"/>
      <c r="DV31" s="369"/>
      <c r="DW31" s="369"/>
      <c r="DX31" s="369"/>
      <c r="DY31" s="369">
        <v>1</v>
      </c>
      <c r="DZ31" s="369"/>
      <c r="EA31" s="369"/>
      <c r="EB31" s="369"/>
      <c r="EC31" s="369"/>
      <c r="ED31" s="369"/>
      <c r="EE31" s="369"/>
      <c r="EF31" s="369"/>
      <c r="EG31" s="369"/>
      <c r="EH31" s="369"/>
      <c r="EI31" s="369"/>
      <c r="EJ31" s="369"/>
      <c r="EK31" s="369"/>
      <c r="EL31" s="369"/>
      <c r="EM31" s="369"/>
      <c r="EN31" s="369"/>
      <c r="EO31" s="369">
        <f aca="true" t="shared" si="0" ref="EO31:EO47">AO31*7</f>
        <v>200088</v>
      </c>
      <c r="EP31" s="369"/>
      <c r="EQ31" s="369"/>
      <c r="ER31" s="369"/>
      <c r="ES31" s="369"/>
      <c r="ET31" s="369"/>
      <c r="EU31" s="369"/>
      <c r="EV31" s="369"/>
      <c r="EW31" s="369"/>
      <c r="EX31" s="369"/>
      <c r="EY31" s="369"/>
      <c r="EZ31" s="369"/>
      <c r="FA31" s="369"/>
      <c r="FB31" s="369"/>
      <c r="FC31" s="369"/>
      <c r="FD31" s="369"/>
      <c r="FE31" s="369"/>
    </row>
    <row r="32" spans="1:161" s="4" customFormat="1" ht="15" customHeight="1">
      <c r="A32" s="369" t="s">
        <v>225</v>
      </c>
      <c r="B32" s="369"/>
      <c r="C32" s="369"/>
      <c r="D32" s="369"/>
      <c r="E32" s="369"/>
      <c r="F32" s="369"/>
      <c r="G32" s="373" t="s">
        <v>291</v>
      </c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69">
        <v>1</v>
      </c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74">
        <f>BF32+BX32+CQ32</f>
        <v>15700.45</v>
      </c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69">
        <v>8621</v>
      </c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>
        <v>3200</v>
      </c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>
        <v>3879.45</v>
      </c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69"/>
      <c r="DM32" s="369"/>
      <c r="DN32" s="369"/>
      <c r="DO32" s="369"/>
      <c r="DP32" s="369"/>
      <c r="DQ32" s="369"/>
      <c r="DR32" s="369"/>
      <c r="DS32" s="369"/>
      <c r="DT32" s="369"/>
      <c r="DU32" s="369"/>
      <c r="DV32" s="369"/>
      <c r="DW32" s="369"/>
      <c r="DX32" s="369"/>
      <c r="DY32" s="369">
        <v>1</v>
      </c>
      <c r="DZ32" s="369"/>
      <c r="EA32" s="369"/>
      <c r="EB32" s="369"/>
      <c r="EC32" s="369"/>
      <c r="ED32" s="369"/>
      <c r="EE32" s="369"/>
      <c r="EF32" s="369"/>
      <c r="EG32" s="369"/>
      <c r="EH32" s="369"/>
      <c r="EI32" s="369"/>
      <c r="EJ32" s="369"/>
      <c r="EK32" s="369"/>
      <c r="EL32" s="369"/>
      <c r="EM32" s="369"/>
      <c r="EN32" s="369"/>
      <c r="EO32" s="369">
        <f t="shared" si="0"/>
        <v>109903.15000000001</v>
      </c>
      <c r="EP32" s="369"/>
      <c r="EQ32" s="369"/>
      <c r="ER32" s="369"/>
      <c r="ES32" s="369"/>
      <c r="ET32" s="369"/>
      <c r="EU32" s="369"/>
      <c r="EV32" s="369"/>
      <c r="EW32" s="369"/>
      <c r="EX32" s="369"/>
      <c r="EY32" s="369"/>
      <c r="EZ32" s="369"/>
      <c r="FA32" s="369"/>
      <c r="FB32" s="369"/>
      <c r="FC32" s="369"/>
      <c r="FD32" s="369"/>
      <c r="FE32" s="369"/>
    </row>
    <row r="33" spans="1:161" s="4" customFormat="1" ht="15" customHeight="1">
      <c r="A33" s="369" t="s">
        <v>277</v>
      </c>
      <c r="B33" s="369"/>
      <c r="C33" s="369"/>
      <c r="D33" s="369"/>
      <c r="E33" s="369"/>
      <c r="F33" s="369"/>
      <c r="G33" s="373" t="s">
        <v>292</v>
      </c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69">
        <v>20.2</v>
      </c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74">
        <f aca="true" t="shared" si="1" ref="AO33:AO41">(BF33*Y33)+BX33+CQ33</f>
        <v>218769.49</v>
      </c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69">
        <v>8216</v>
      </c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>
        <v>1480</v>
      </c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>
        <v>51326.29</v>
      </c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69"/>
      <c r="DM33" s="369"/>
      <c r="DN33" s="369"/>
      <c r="DO33" s="369"/>
      <c r="DP33" s="369"/>
      <c r="DQ33" s="369"/>
      <c r="DR33" s="369"/>
      <c r="DS33" s="369"/>
      <c r="DT33" s="369"/>
      <c r="DU33" s="369"/>
      <c r="DV33" s="369"/>
      <c r="DW33" s="369"/>
      <c r="DX33" s="369"/>
      <c r="DY33" s="369">
        <v>1</v>
      </c>
      <c r="DZ33" s="369"/>
      <c r="EA33" s="369"/>
      <c r="EB33" s="369"/>
      <c r="EC33" s="369"/>
      <c r="ED33" s="369"/>
      <c r="EE33" s="369"/>
      <c r="EF33" s="369"/>
      <c r="EG33" s="369"/>
      <c r="EH33" s="369"/>
      <c r="EI33" s="369"/>
      <c r="EJ33" s="369"/>
      <c r="EK33" s="369"/>
      <c r="EL33" s="369"/>
      <c r="EM33" s="369"/>
      <c r="EN33" s="369"/>
      <c r="EO33" s="369">
        <f>AO33*7+0.05</f>
        <v>1531386.48</v>
      </c>
      <c r="EP33" s="369"/>
      <c r="EQ33" s="369"/>
      <c r="ER33" s="369"/>
      <c r="ES33" s="369"/>
      <c r="ET33" s="369"/>
      <c r="EU33" s="369"/>
      <c r="EV33" s="369"/>
      <c r="EW33" s="369"/>
      <c r="EX33" s="369"/>
      <c r="EY33" s="369"/>
      <c r="EZ33" s="369"/>
      <c r="FA33" s="369"/>
      <c r="FB33" s="369"/>
      <c r="FC33" s="369"/>
      <c r="FD33" s="369"/>
      <c r="FE33" s="369"/>
    </row>
    <row r="34" spans="1:161" s="4" customFormat="1" ht="15" customHeight="1">
      <c r="A34" s="369" t="s">
        <v>278</v>
      </c>
      <c r="B34" s="369"/>
      <c r="C34" s="369"/>
      <c r="D34" s="369"/>
      <c r="E34" s="369"/>
      <c r="F34" s="369"/>
      <c r="G34" s="373" t="s">
        <v>293</v>
      </c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69">
        <v>1</v>
      </c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74">
        <f t="shared" si="1"/>
        <v>14723.400000000001</v>
      </c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69">
        <v>8216</v>
      </c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>
        <v>2810.2</v>
      </c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>
        <v>3697.2</v>
      </c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  <c r="DG34" s="369"/>
      <c r="DH34" s="369"/>
      <c r="DI34" s="369"/>
      <c r="DJ34" s="369"/>
      <c r="DK34" s="369"/>
      <c r="DL34" s="369"/>
      <c r="DM34" s="369"/>
      <c r="DN34" s="369"/>
      <c r="DO34" s="369"/>
      <c r="DP34" s="369"/>
      <c r="DQ34" s="369"/>
      <c r="DR34" s="369"/>
      <c r="DS34" s="369"/>
      <c r="DT34" s="369"/>
      <c r="DU34" s="369"/>
      <c r="DV34" s="369"/>
      <c r="DW34" s="369"/>
      <c r="DX34" s="369"/>
      <c r="DY34" s="369">
        <v>1</v>
      </c>
      <c r="DZ34" s="369"/>
      <c r="EA34" s="369"/>
      <c r="EB34" s="369"/>
      <c r="EC34" s="369"/>
      <c r="ED34" s="369"/>
      <c r="EE34" s="369"/>
      <c r="EF34" s="369"/>
      <c r="EG34" s="369"/>
      <c r="EH34" s="369"/>
      <c r="EI34" s="369"/>
      <c r="EJ34" s="369"/>
      <c r="EK34" s="369"/>
      <c r="EL34" s="369"/>
      <c r="EM34" s="369"/>
      <c r="EN34" s="369"/>
      <c r="EO34" s="369">
        <f t="shared" si="0"/>
        <v>103063.80000000002</v>
      </c>
      <c r="EP34" s="369"/>
      <c r="EQ34" s="369"/>
      <c r="ER34" s="369"/>
      <c r="ES34" s="369"/>
      <c r="ET34" s="369"/>
      <c r="EU34" s="369"/>
      <c r="EV34" s="369"/>
      <c r="EW34" s="369"/>
      <c r="EX34" s="369"/>
      <c r="EY34" s="369"/>
      <c r="EZ34" s="369"/>
      <c r="FA34" s="369"/>
      <c r="FB34" s="369"/>
      <c r="FC34" s="369"/>
      <c r="FD34" s="369"/>
      <c r="FE34" s="369"/>
    </row>
    <row r="35" spans="1:161" s="4" customFormat="1" ht="15" customHeight="1">
      <c r="A35" s="369" t="s">
        <v>279</v>
      </c>
      <c r="B35" s="369"/>
      <c r="C35" s="369"/>
      <c r="D35" s="369"/>
      <c r="E35" s="369"/>
      <c r="F35" s="369"/>
      <c r="G35" s="373" t="s">
        <v>395</v>
      </c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69">
        <v>1</v>
      </c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74">
        <f>(BF35*Y35)+BX35+CQ35</f>
        <v>15220.650000000001</v>
      </c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69">
        <v>8621</v>
      </c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>
        <v>2720.2</v>
      </c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>
        <v>3879.45</v>
      </c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369"/>
      <c r="DK35" s="369"/>
      <c r="DL35" s="369"/>
      <c r="DM35" s="369"/>
      <c r="DN35" s="369"/>
      <c r="DO35" s="369"/>
      <c r="DP35" s="369"/>
      <c r="DQ35" s="369"/>
      <c r="DR35" s="369"/>
      <c r="DS35" s="369"/>
      <c r="DT35" s="369"/>
      <c r="DU35" s="369"/>
      <c r="DV35" s="369"/>
      <c r="DW35" s="369"/>
      <c r="DX35" s="369"/>
      <c r="DY35" s="369">
        <v>1</v>
      </c>
      <c r="DZ35" s="369"/>
      <c r="EA35" s="369"/>
      <c r="EB35" s="369"/>
      <c r="EC35" s="369"/>
      <c r="ED35" s="369"/>
      <c r="EE35" s="369"/>
      <c r="EF35" s="369"/>
      <c r="EG35" s="369"/>
      <c r="EH35" s="369"/>
      <c r="EI35" s="369"/>
      <c r="EJ35" s="369"/>
      <c r="EK35" s="369"/>
      <c r="EL35" s="369"/>
      <c r="EM35" s="369"/>
      <c r="EN35" s="369"/>
      <c r="EO35" s="369">
        <f>AO35*7</f>
        <v>106544.55000000002</v>
      </c>
      <c r="EP35" s="369"/>
      <c r="EQ35" s="369"/>
      <c r="ER35" s="369"/>
      <c r="ES35" s="369"/>
      <c r="ET35" s="369"/>
      <c r="EU35" s="369"/>
      <c r="EV35" s="369"/>
      <c r="EW35" s="369"/>
      <c r="EX35" s="369"/>
      <c r="EY35" s="369"/>
      <c r="EZ35" s="369"/>
      <c r="FA35" s="369"/>
      <c r="FB35" s="369"/>
      <c r="FC35" s="369"/>
      <c r="FD35" s="369"/>
      <c r="FE35" s="369"/>
    </row>
    <row r="36" spans="1:161" s="4" customFormat="1" ht="15" customHeight="1">
      <c r="A36" s="369" t="s">
        <v>280</v>
      </c>
      <c r="B36" s="369"/>
      <c r="C36" s="369"/>
      <c r="D36" s="369"/>
      <c r="E36" s="369"/>
      <c r="F36" s="369"/>
      <c r="G36" s="373" t="s">
        <v>294</v>
      </c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69">
        <v>2.5</v>
      </c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74">
        <f t="shared" si="1"/>
        <v>28193</v>
      </c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69">
        <v>7471</v>
      </c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>
        <v>1110.62</v>
      </c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>
        <v>8404.88</v>
      </c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69"/>
      <c r="DX36" s="369"/>
      <c r="DY36" s="369">
        <v>1</v>
      </c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>
        <f t="shared" si="0"/>
        <v>197351</v>
      </c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</row>
    <row r="37" spans="1:161" s="4" customFormat="1" ht="15" customHeight="1">
      <c r="A37" s="369" t="s">
        <v>281</v>
      </c>
      <c r="B37" s="369"/>
      <c r="C37" s="369"/>
      <c r="D37" s="369"/>
      <c r="E37" s="369"/>
      <c r="F37" s="369"/>
      <c r="G37" s="373" t="s">
        <v>295</v>
      </c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69">
        <v>1.25</v>
      </c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74">
        <f t="shared" si="1"/>
        <v>14093.099999999999</v>
      </c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69">
        <v>7471</v>
      </c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>
        <v>551.91</v>
      </c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>
        <v>4202.44</v>
      </c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9"/>
      <c r="DQ37" s="369"/>
      <c r="DR37" s="369"/>
      <c r="DS37" s="369"/>
      <c r="DT37" s="369"/>
      <c r="DU37" s="369"/>
      <c r="DV37" s="369"/>
      <c r="DW37" s="369"/>
      <c r="DX37" s="369"/>
      <c r="DY37" s="369">
        <v>1</v>
      </c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369">
        <f t="shared" si="0"/>
        <v>98651.69999999998</v>
      </c>
      <c r="EP37" s="369"/>
      <c r="EQ37" s="369"/>
      <c r="ER37" s="369"/>
      <c r="ES37" s="369"/>
      <c r="ET37" s="369"/>
      <c r="EU37" s="369"/>
      <c r="EV37" s="369"/>
      <c r="EW37" s="369"/>
      <c r="EX37" s="369"/>
      <c r="EY37" s="369"/>
      <c r="EZ37" s="369"/>
      <c r="FA37" s="369"/>
      <c r="FB37" s="369"/>
      <c r="FC37" s="369"/>
      <c r="FD37" s="369"/>
      <c r="FE37" s="369"/>
    </row>
    <row r="38" spans="1:161" s="4" customFormat="1" ht="15" customHeight="1">
      <c r="A38" s="369" t="s">
        <v>282</v>
      </c>
      <c r="B38" s="369"/>
      <c r="C38" s="369"/>
      <c r="D38" s="369"/>
      <c r="E38" s="369"/>
      <c r="F38" s="369"/>
      <c r="G38" s="373" t="s">
        <v>296</v>
      </c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69">
        <v>1</v>
      </c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74">
        <f t="shared" si="1"/>
        <v>11374</v>
      </c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69">
        <v>4720</v>
      </c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>
        <v>4530</v>
      </c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>
        <v>2124</v>
      </c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69"/>
      <c r="DM38" s="369"/>
      <c r="DN38" s="369"/>
      <c r="DO38" s="369"/>
      <c r="DP38" s="369"/>
      <c r="DQ38" s="369"/>
      <c r="DR38" s="369"/>
      <c r="DS38" s="369"/>
      <c r="DT38" s="369"/>
      <c r="DU38" s="369"/>
      <c r="DV38" s="369"/>
      <c r="DW38" s="369"/>
      <c r="DX38" s="369"/>
      <c r="DY38" s="369">
        <v>1</v>
      </c>
      <c r="DZ38" s="369"/>
      <c r="EA38" s="369"/>
      <c r="EB38" s="369"/>
      <c r="EC38" s="369"/>
      <c r="ED38" s="369"/>
      <c r="EE38" s="369"/>
      <c r="EF38" s="369"/>
      <c r="EG38" s="369"/>
      <c r="EH38" s="369"/>
      <c r="EI38" s="369"/>
      <c r="EJ38" s="369"/>
      <c r="EK38" s="369"/>
      <c r="EL38" s="369"/>
      <c r="EM38" s="369"/>
      <c r="EN38" s="369"/>
      <c r="EO38" s="369">
        <f t="shared" si="0"/>
        <v>79618</v>
      </c>
      <c r="EP38" s="369"/>
      <c r="EQ38" s="369"/>
      <c r="ER38" s="369"/>
      <c r="ES38" s="369"/>
      <c r="ET38" s="369"/>
      <c r="EU38" s="369"/>
      <c r="EV38" s="369"/>
      <c r="EW38" s="369"/>
      <c r="EX38" s="369"/>
      <c r="EY38" s="369"/>
      <c r="EZ38" s="369"/>
      <c r="FA38" s="369"/>
      <c r="FB38" s="369"/>
      <c r="FC38" s="369"/>
      <c r="FD38" s="369"/>
      <c r="FE38" s="369"/>
    </row>
    <row r="39" spans="1:161" s="4" customFormat="1" ht="15" customHeight="1">
      <c r="A39" s="369" t="s">
        <v>20</v>
      </c>
      <c r="B39" s="369"/>
      <c r="C39" s="369"/>
      <c r="D39" s="369"/>
      <c r="E39" s="369"/>
      <c r="F39" s="369"/>
      <c r="G39" s="373" t="s">
        <v>297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69">
        <v>20.2</v>
      </c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74">
        <f t="shared" si="1"/>
        <v>207554</v>
      </c>
      <c r="AP39" s="374"/>
      <c r="AQ39" s="374"/>
      <c r="AR39" s="374"/>
      <c r="AS39" s="374"/>
      <c r="AT39" s="374"/>
      <c r="AU39" s="374"/>
      <c r="AV39" s="374"/>
      <c r="AW39" s="374"/>
      <c r="AX39" s="374"/>
      <c r="AY39" s="374"/>
      <c r="AZ39" s="374"/>
      <c r="BA39" s="374"/>
      <c r="BB39" s="374"/>
      <c r="BC39" s="374"/>
      <c r="BD39" s="374"/>
      <c r="BE39" s="374"/>
      <c r="BF39" s="369">
        <v>4720</v>
      </c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>
        <v>112210</v>
      </c>
      <c r="BY39" s="369"/>
      <c r="BZ39" s="369"/>
      <c r="CA39" s="369"/>
      <c r="CB39" s="369"/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69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369"/>
      <c r="DA39" s="369"/>
      <c r="DB39" s="369"/>
      <c r="DC39" s="369"/>
      <c r="DD39" s="369"/>
      <c r="DE39" s="369"/>
      <c r="DF39" s="369"/>
      <c r="DG39" s="369"/>
      <c r="DH39" s="369"/>
      <c r="DI39" s="369"/>
      <c r="DJ39" s="369"/>
      <c r="DK39" s="369"/>
      <c r="DL39" s="369"/>
      <c r="DM39" s="369"/>
      <c r="DN39" s="369"/>
      <c r="DO39" s="369"/>
      <c r="DP39" s="369"/>
      <c r="DQ39" s="369"/>
      <c r="DR39" s="369"/>
      <c r="DS39" s="369"/>
      <c r="DT39" s="369"/>
      <c r="DU39" s="369"/>
      <c r="DV39" s="369"/>
      <c r="DW39" s="369"/>
      <c r="DX39" s="369"/>
      <c r="DY39" s="369">
        <v>1</v>
      </c>
      <c r="DZ39" s="369"/>
      <c r="EA39" s="369"/>
      <c r="EB39" s="369"/>
      <c r="EC39" s="369"/>
      <c r="ED39" s="369"/>
      <c r="EE39" s="369"/>
      <c r="EF39" s="369"/>
      <c r="EG39" s="369"/>
      <c r="EH39" s="369"/>
      <c r="EI39" s="369"/>
      <c r="EJ39" s="369"/>
      <c r="EK39" s="369"/>
      <c r="EL39" s="369"/>
      <c r="EM39" s="369"/>
      <c r="EN39" s="369"/>
      <c r="EO39" s="369">
        <f>AO39*7+3.07</f>
        <v>1452881.07</v>
      </c>
      <c r="EP39" s="369"/>
      <c r="EQ39" s="369"/>
      <c r="ER39" s="369"/>
      <c r="ES39" s="369"/>
      <c r="ET39" s="369"/>
      <c r="EU39" s="369"/>
      <c r="EV39" s="369"/>
      <c r="EW39" s="369"/>
      <c r="EX39" s="369"/>
      <c r="EY39" s="369"/>
      <c r="EZ39" s="369"/>
      <c r="FA39" s="369"/>
      <c r="FB39" s="369"/>
      <c r="FC39" s="369"/>
      <c r="FD39" s="369"/>
      <c r="FE39" s="369"/>
    </row>
    <row r="40" spans="1:161" s="4" customFormat="1" ht="15" customHeight="1">
      <c r="A40" s="369" t="s">
        <v>287</v>
      </c>
      <c r="B40" s="369"/>
      <c r="C40" s="369"/>
      <c r="D40" s="369"/>
      <c r="E40" s="369"/>
      <c r="F40" s="369"/>
      <c r="G40" s="373" t="s">
        <v>300</v>
      </c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69">
        <v>4</v>
      </c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74">
        <f t="shared" si="1"/>
        <v>45320</v>
      </c>
      <c r="AP40" s="374"/>
      <c r="AQ40" s="374"/>
      <c r="AR40" s="374"/>
      <c r="AS40" s="374"/>
      <c r="AT40" s="374"/>
      <c r="AU40" s="374"/>
      <c r="AV40" s="374"/>
      <c r="AW40" s="374"/>
      <c r="AX40" s="374"/>
      <c r="AY40" s="374"/>
      <c r="AZ40" s="374"/>
      <c r="BA40" s="374"/>
      <c r="BB40" s="374"/>
      <c r="BC40" s="374"/>
      <c r="BD40" s="374"/>
      <c r="BE40" s="374"/>
      <c r="BF40" s="369">
        <v>3880</v>
      </c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>
        <v>29800</v>
      </c>
      <c r="BY40" s="369"/>
      <c r="BZ40" s="369"/>
      <c r="CA40" s="369"/>
      <c r="CB40" s="369"/>
      <c r="CC40" s="369"/>
      <c r="CD40" s="369"/>
      <c r="CE40" s="369"/>
      <c r="CF40" s="369"/>
      <c r="CG40" s="369"/>
      <c r="CH40" s="369"/>
      <c r="CI40" s="369"/>
      <c r="CJ40" s="369"/>
      <c r="CK40" s="369"/>
      <c r="CL40" s="369"/>
      <c r="CM40" s="369"/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69"/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69"/>
      <c r="DM40" s="369"/>
      <c r="DN40" s="369"/>
      <c r="DO40" s="369"/>
      <c r="DP40" s="369"/>
      <c r="DQ40" s="369"/>
      <c r="DR40" s="369"/>
      <c r="DS40" s="369"/>
      <c r="DT40" s="369"/>
      <c r="DU40" s="369"/>
      <c r="DV40" s="369"/>
      <c r="DW40" s="369"/>
      <c r="DX40" s="369"/>
      <c r="DY40" s="369">
        <v>1</v>
      </c>
      <c r="DZ40" s="369"/>
      <c r="EA40" s="369"/>
      <c r="EB40" s="369"/>
      <c r="EC40" s="369"/>
      <c r="ED40" s="369"/>
      <c r="EE40" s="369"/>
      <c r="EF40" s="369"/>
      <c r="EG40" s="369"/>
      <c r="EH40" s="369"/>
      <c r="EI40" s="369"/>
      <c r="EJ40" s="369"/>
      <c r="EK40" s="369"/>
      <c r="EL40" s="369"/>
      <c r="EM40" s="369"/>
      <c r="EN40" s="369"/>
      <c r="EO40" s="369">
        <f t="shared" si="0"/>
        <v>317240</v>
      </c>
      <c r="EP40" s="369"/>
      <c r="EQ40" s="369"/>
      <c r="ER40" s="369"/>
      <c r="ES40" s="369"/>
      <c r="ET40" s="369"/>
      <c r="EU40" s="369"/>
      <c r="EV40" s="369"/>
      <c r="EW40" s="369"/>
      <c r="EX40" s="369"/>
      <c r="EY40" s="369"/>
      <c r="EZ40" s="369"/>
      <c r="FA40" s="369"/>
      <c r="FB40" s="369"/>
      <c r="FC40" s="369"/>
      <c r="FD40" s="369"/>
      <c r="FE40" s="369"/>
    </row>
    <row r="41" spans="1:161" s="4" customFormat="1" ht="15" customHeight="1">
      <c r="A41" s="369" t="s">
        <v>396</v>
      </c>
      <c r="B41" s="369"/>
      <c r="C41" s="369"/>
      <c r="D41" s="369"/>
      <c r="E41" s="369"/>
      <c r="F41" s="369"/>
      <c r="G41" s="373" t="s">
        <v>305</v>
      </c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69">
        <v>2</v>
      </c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74">
        <f t="shared" si="1"/>
        <v>22560</v>
      </c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69">
        <v>3880</v>
      </c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>
        <v>14800</v>
      </c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69"/>
      <c r="DQ41" s="369"/>
      <c r="DR41" s="369"/>
      <c r="DS41" s="369"/>
      <c r="DT41" s="369"/>
      <c r="DU41" s="369"/>
      <c r="DV41" s="369"/>
      <c r="DW41" s="369"/>
      <c r="DX41" s="369"/>
      <c r="DY41" s="369">
        <v>1</v>
      </c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69"/>
      <c r="EL41" s="369"/>
      <c r="EM41" s="369"/>
      <c r="EN41" s="369"/>
      <c r="EO41" s="369">
        <f t="shared" si="0"/>
        <v>157920</v>
      </c>
      <c r="EP41" s="369"/>
      <c r="EQ41" s="369"/>
      <c r="ER41" s="369"/>
      <c r="ES41" s="369"/>
      <c r="ET41" s="369"/>
      <c r="EU41" s="369"/>
      <c r="EV41" s="369"/>
      <c r="EW41" s="369"/>
      <c r="EX41" s="369"/>
      <c r="EY41" s="369"/>
      <c r="EZ41" s="369"/>
      <c r="FA41" s="369"/>
      <c r="FB41" s="369"/>
      <c r="FC41" s="369"/>
      <c r="FD41" s="369"/>
      <c r="FE41" s="369"/>
    </row>
    <row r="42" spans="1:161" ht="12.75">
      <c r="A42" s="369" t="s">
        <v>42</v>
      </c>
      <c r="B42" s="369"/>
      <c r="C42" s="369"/>
      <c r="D42" s="369"/>
      <c r="E42" s="369"/>
      <c r="F42" s="369"/>
      <c r="G42" s="373" t="s">
        <v>298</v>
      </c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69">
        <v>3</v>
      </c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74">
        <f aca="true" t="shared" si="2" ref="AO42:AO47">(Y42*BF42)+BX42+CQ42</f>
        <v>33837</v>
      </c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4"/>
      <c r="BB42" s="374"/>
      <c r="BC42" s="374"/>
      <c r="BD42" s="374"/>
      <c r="BE42" s="374"/>
      <c r="BF42" s="369">
        <v>4105</v>
      </c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69"/>
      <c r="BR42" s="369"/>
      <c r="BS42" s="369"/>
      <c r="BT42" s="369"/>
      <c r="BU42" s="369"/>
      <c r="BV42" s="369"/>
      <c r="BW42" s="369"/>
      <c r="BX42" s="369">
        <f>4090.69+17431.31</f>
        <v>21522</v>
      </c>
      <c r="BY42" s="369"/>
      <c r="BZ42" s="369"/>
      <c r="CA42" s="369"/>
      <c r="CB42" s="369"/>
      <c r="CC42" s="369"/>
      <c r="CD42" s="369"/>
      <c r="CE42" s="369"/>
      <c r="CF42" s="369"/>
      <c r="CG42" s="369"/>
      <c r="CH42" s="369"/>
      <c r="CI42" s="369"/>
      <c r="CJ42" s="369"/>
      <c r="CK42" s="369"/>
      <c r="CL42" s="369"/>
      <c r="CM42" s="369"/>
      <c r="CN42" s="369"/>
      <c r="CO42" s="369"/>
      <c r="CP42" s="369"/>
      <c r="CQ42" s="369"/>
      <c r="CR42" s="369"/>
      <c r="CS42" s="369"/>
      <c r="CT42" s="369"/>
      <c r="CU42" s="369"/>
      <c r="CV42" s="369"/>
      <c r="CW42" s="369"/>
      <c r="CX42" s="369"/>
      <c r="CY42" s="369"/>
      <c r="CZ42" s="369"/>
      <c r="DA42" s="369"/>
      <c r="DB42" s="369"/>
      <c r="DC42" s="369"/>
      <c r="DD42" s="369"/>
      <c r="DE42" s="369"/>
      <c r="DF42" s="369"/>
      <c r="DG42" s="369"/>
      <c r="DH42" s="369"/>
      <c r="DI42" s="369"/>
      <c r="DJ42" s="369"/>
      <c r="DK42" s="369"/>
      <c r="DL42" s="369"/>
      <c r="DM42" s="369"/>
      <c r="DN42" s="369"/>
      <c r="DO42" s="369"/>
      <c r="DP42" s="369"/>
      <c r="DQ42" s="369"/>
      <c r="DR42" s="369"/>
      <c r="DS42" s="369"/>
      <c r="DT42" s="369"/>
      <c r="DU42" s="369"/>
      <c r="DV42" s="369"/>
      <c r="DW42" s="369"/>
      <c r="DX42" s="369"/>
      <c r="DY42" s="369">
        <v>1</v>
      </c>
      <c r="DZ42" s="369"/>
      <c r="EA42" s="369"/>
      <c r="EB42" s="369"/>
      <c r="EC42" s="369"/>
      <c r="ED42" s="369"/>
      <c r="EE42" s="369"/>
      <c r="EF42" s="369"/>
      <c r="EG42" s="369"/>
      <c r="EH42" s="369"/>
      <c r="EI42" s="369"/>
      <c r="EJ42" s="369"/>
      <c r="EK42" s="369"/>
      <c r="EL42" s="369"/>
      <c r="EM42" s="369"/>
      <c r="EN42" s="369"/>
      <c r="EO42" s="369">
        <f t="shared" si="0"/>
        <v>236859</v>
      </c>
      <c r="EP42" s="369"/>
      <c r="EQ42" s="369"/>
      <c r="ER42" s="369"/>
      <c r="ES42" s="369"/>
      <c r="ET42" s="369"/>
      <c r="EU42" s="369"/>
      <c r="EV42" s="369"/>
      <c r="EW42" s="369"/>
      <c r="EX42" s="369"/>
      <c r="EY42" s="369"/>
      <c r="EZ42" s="369"/>
      <c r="FA42" s="369"/>
      <c r="FB42" s="369"/>
      <c r="FC42" s="369"/>
      <c r="FD42" s="369"/>
      <c r="FE42" s="369"/>
    </row>
    <row r="43" spans="1:161" ht="12.75" customHeight="1">
      <c r="A43" s="369" t="s">
        <v>214</v>
      </c>
      <c r="B43" s="369"/>
      <c r="C43" s="369"/>
      <c r="D43" s="369"/>
      <c r="E43" s="369"/>
      <c r="F43" s="369"/>
      <c r="G43" s="373" t="s">
        <v>299</v>
      </c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69">
        <v>3</v>
      </c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74">
        <f t="shared" si="2"/>
        <v>33840</v>
      </c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69">
        <v>4105</v>
      </c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69"/>
      <c r="BT43" s="369"/>
      <c r="BU43" s="369"/>
      <c r="BV43" s="369"/>
      <c r="BW43" s="369"/>
      <c r="BX43" s="369">
        <v>21525</v>
      </c>
      <c r="BY43" s="369"/>
      <c r="BZ43" s="369"/>
      <c r="CA43" s="369"/>
      <c r="CB43" s="369"/>
      <c r="CC43" s="369"/>
      <c r="CD43" s="369"/>
      <c r="CE43" s="369"/>
      <c r="CF43" s="369"/>
      <c r="CG43" s="369"/>
      <c r="CH43" s="369"/>
      <c r="CI43" s="369"/>
      <c r="CJ43" s="369"/>
      <c r="CK43" s="369"/>
      <c r="CL43" s="369"/>
      <c r="CM43" s="369"/>
      <c r="CN43" s="369"/>
      <c r="CO43" s="369"/>
      <c r="CP43" s="369"/>
      <c r="CQ43" s="369"/>
      <c r="CR43" s="369"/>
      <c r="CS43" s="369"/>
      <c r="CT43" s="369"/>
      <c r="CU43" s="369"/>
      <c r="CV43" s="369"/>
      <c r="CW43" s="369"/>
      <c r="CX43" s="369"/>
      <c r="CY43" s="369"/>
      <c r="CZ43" s="369"/>
      <c r="DA43" s="369"/>
      <c r="DB43" s="369"/>
      <c r="DC43" s="369"/>
      <c r="DD43" s="369"/>
      <c r="DE43" s="369"/>
      <c r="DF43" s="369"/>
      <c r="DG43" s="369"/>
      <c r="DH43" s="369"/>
      <c r="DI43" s="369"/>
      <c r="DJ43" s="369"/>
      <c r="DK43" s="369"/>
      <c r="DL43" s="369"/>
      <c r="DM43" s="369"/>
      <c r="DN43" s="369"/>
      <c r="DO43" s="369"/>
      <c r="DP43" s="369"/>
      <c r="DQ43" s="369"/>
      <c r="DR43" s="369"/>
      <c r="DS43" s="369"/>
      <c r="DT43" s="369"/>
      <c r="DU43" s="369"/>
      <c r="DV43" s="369"/>
      <c r="DW43" s="369"/>
      <c r="DX43" s="369"/>
      <c r="DY43" s="369">
        <v>1</v>
      </c>
      <c r="DZ43" s="369"/>
      <c r="EA43" s="369"/>
      <c r="EB43" s="369"/>
      <c r="EC43" s="369"/>
      <c r="ED43" s="369"/>
      <c r="EE43" s="369"/>
      <c r="EF43" s="369"/>
      <c r="EG43" s="369"/>
      <c r="EH43" s="369"/>
      <c r="EI43" s="369"/>
      <c r="EJ43" s="369"/>
      <c r="EK43" s="369"/>
      <c r="EL43" s="369"/>
      <c r="EM43" s="369"/>
      <c r="EN43" s="369"/>
      <c r="EO43" s="369">
        <f t="shared" si="0"/>
        <v>236880</v>
      </c>
      <c r="EP43" s="369"/>
      <c r="EQ43" s="369"/>
      <c r="ER43" s="369"/>
      <c r="ES43" s="369"/>
      <c r="ET43" s="369"/>
      <c r="EU43" s="369"/>
      <c r="EV43" s="369"/>
      <c r="EW43" s="369"/>
      <c r="EX43" s="369"/>
      <c r="EY43" s="369"/>
      <c r="EZ43" s="369"/>
      <c r="FA43" s="369"/>
      <c r="FB43" s="369"/>
      <c r="FC43" s="369"/>
      <c r="FD43" s="369"/>
      <c r="FE43" s="369"/>
    </row>
    <row r="44" spans="1:161" ht="12.75" customHeight="1">
      <c r="A44" s="369" t="s">
        <v>225</v>
      </c>
      <c r="B44" s="369"/>
      <c r="C44" s="369"/>
      <c r="D44" s="369"/>
      <c r="E44" s="369"/>
      <c r="F44" s="369"/>
      <c r="G44" s="373" t="s">
        <v>301</v>
      </c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69">
        <v>2.25</v>
      </c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74">
        <f t="shared" si="2"/>
        <v>25380</v>
      </c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69">
        <v>4105</v>
      </c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>
        <v>16143.75</v>
      </c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  <c r="DD44" s="369"/>
      <c r="DE44" s="369"/>
      <c r="DF44" s="369"/>
      <c r="DG44" s="369"/>
      <c r="DH44" s="369"/>
      <c r="DI44" s="369"/>
      <c r="DJ44" s="369"/>
      <c r="DK44" s="369"/>
      <c r="DL44" s="369"/>
      <c r="DM44" s="369"/>
      <c r="DN44" s="369"/>
      <c r="DO44" s="369"/>
      <c r="DP44" s="369"/>
      <c r="DQ44" s="369"/>
      <c r="DR44" s="369"/>
      <c r="DS44" s="369"/>
      <c r="DT44" s="369"/>
      <c r="DU44" s="369"/>
      <c r="DV44" s="369"/>
      <c r="DW44" s="369"/>
      <c r="DX44" s="369"/>
      <c r="DY44" s="369">
        <v>1</v>
      </c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69"/>
      <c r="EL44" s="369"/>
      <c r="EM44" s="369"/>
      <c r="EN44" s="369"/>
      <c r="EO44" s="369">
        <f t="shared" si="0"/>
        <v>177660</v>
      </c>
      <c r="EP44" s="369"/>
      <c r="EQ44" s="369"/>
      <c r="ER44" s="369"/>
      <c r="ES44" s="369"/>
      <c r="ET44" s="369"/>
      <c r="EU44" s="369"/>
      <c r="EV44" s="369"/>
      <c r="EW44" s="369"/>
      <c r="EX44" s="369"/>
      <c r="EY44" s="369"/>
      <c r="EZ44" s="369"/>
      <c r="FA44" s="369"/>
      <c r="FB44" s="369"/>
      <c r="FC44" s="369"/>
      <c r="FD44" s="369"/>
      <c r="FE44" s="369"/>
    </row>
    <row r="45" spans="1:161" ht="12.75" customHeight="1">
      <c r="A45" s="369" t="s">
        <v>277</v>
      </c>
      <c r="B45" s="369"/>
      <c r="C45" s="369"/>
      <c r="D45" s="369"/>
      <c r="E45" s="369"/>
      <c r="F45" s="369"/>
      <c r="G45" s="373" t="s">
        <v>302</v>
      </c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69">
        <v>1</v>
      </c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74">
        <f t="shared" si="2"/>
        <v>0</v>
      </c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69">
        <v>0</v>
      </c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369"/>
      <c r="CJ45" s="369"/>
      <c r="CK45" s="369"/>
      <c r="CL45" s="369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369"/>
      <c r="CX45" s="369"/>
      <c r="CY45" s="369"/>
      <c r="CZ45" s="369"/>
      <c r="DA45" s="369"/>
      <c r="DB45" s="369"/>
      <c r="DC45" s="369"/>
      <c r="DD45" s="369"/>
      <c r="DE45" s="369"/>
      <c r="DF45" s="369"/>
      <c r="DG45" s="369"/>
      <c r="DH45" s="369"/>
      <c r="DI45" s="369"/>
      <c r="DJ45" s="369"/>
      <c r="DK45" s="369"/>
      <c r="DL45" s="369"/>
      <c r="DM45" s="369"/>
      <c r="DN45" s="369"/>
      <c r="DO45" s="369"/>
      <c r="DP45" s="369"/>
      <c r="DQ45" s="369"/>
      <c r="DR45" s="369"/>
      <c r="DS45" s="369"/>
      <c r="DT45" s="369"/>
      <c r="DU45" s="369"/>
      <c r="DV45" s="369"/>
      <c r="DW45" s="369"/>
      <c r="DX45" s="369"/>
      <c r="DY45" s="369">
        <v>1</v>
      </c>
      <c r="DZ45" s="369"/>
      <c r="EA45" s="369"/>
      <c r="EB45" s="369"/>
      <c r="EC45" s="369"/>
      <c r="ED45" s="369"/>
      <c r="EE45" s="369"/>
      <c r="EF45" s="369"/>
      <c r="EG45" s="369"/>
      <c r="EH45" s="369"/>
      <c r="EI45" s="369"/>
      <c r="EJ45" s="369"/>
      <c r="EK45" s="369"/>
      <c r="EL45" s="369"/>
      <c r="EM45" s="369"/>
      <c r="EN45" s="369"/>
      <c r="EO45" s="369">
        <f t="shared" si="0"/>
        <v>0</v>
      </c>
      <c r="EP45" s="369"/>
      <c r="EQ45" s="369"/>
      <c r="ER45" s="369"/>
      <c r="ES45" s="369"/>
      <c r="ET45" s="369"/>
      <c r="EU45" s="369"/>
      <c r="EV45" s="369"/>
      <c r="EW45" s="369"/>
      <c r="EX45" s="369"/>
      <c r="EY45" s="369"/>
      <c r="EZ45" s="369"/>
      <c r="FA45" s="369"/>
      <c r="FB45" s="369"/>
      <c r="FC45" s="369"/>
      <c r="FD45" s="369"/>
      <c r="FE45" s="369"/>
    </row>
    <row r="46" spans="1:161" ht="12.75" customHeight="1">
      <c r="A46" s="369" t="s">
        <v>278</v>
      </c>
      <c r="B46" s="369"/>
      <c r="C46" s="369"/>
      <c r="D46" s="369"/>
      <c r="E46" s="369"/>
      <c r="F46" s="369"/>
      <c r="G46" s="373" t="s">
        <v>303</v>
      </c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69">
        <v>1</v>
      </c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74">
        <f t="shared" si="2"/>
        <v>11280</v>
      </c>
      <c r="AP46" s="374"/>
      <c r="AQ46" s="374"/>
      <c r="AR46" s="374"/>
      <c r="AS46" s="374"/>
      <c r="AT46" s="374"/>
      <c r="AU46" s="374"/>
      <c r="AV46" s="374"/>
      <c r="AW46" s="374"/>
      <c r="AX46" s="374"/>
      <c r="AY46" s="374"/>
      <c r="AZ46" s="374"/>
      <c r="BA46" s="374"/>
      <c r="BB46" s="374"/>
      <c r="BC46" s="374"/>
      <c r="BD46" s="374"/>
      <c r="BE46" s="374"/>
      <c r="BF46" s="369">
        <v>3880</v>
      </c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>
        <v>7400</v>
      </c>
      <c r="BY46" s="369"/>
      <c r="BZ46" s="369"/>
      <c r="CA46" s="369"/>
      <c r="CB46" s="369"/>
      <c r="CC46" s="369"/>
      <c r="CD46" s="369"/>
      <c r="CE46" s="369"/>
      <c r="CF46" s="369"/>
      <c r="CG46" s="369"/>
      <c r="CH46" s="369"/>
      <c r="CI46" s="369"/>
      <c r="CJ46" s="369"/>
      <c r="CK46" s="369"/>
      <c r="CL46" s="369"/>
      <c r="CM46" s="369"/>
      <c r="CN46" s="369"/>
      <c r="CO46" s="369"/>
      <c r="CP46" s="369"/>
      <c r="CQ46" s="369"/>
      <c r="CR46" s="369"/>
      <c r="CS46" s="369"/>
      <c r="CT46" s="369"/>
      <c r="CU46" s="369"/>
      <c r="CV46" s="369"/>
      <c r="CW46" s="369"/>
      <c r="CX46" s="369"/>
      <c r="CY46" s="369"/>
      <c r="CZ46" s="369"/>
      <c r="DA46" s="369"/>
      <c r="DB46" s="369"/>
      <c r="DC46" s="369"/>
      <c r="DD46" s="369"/>
      <c r="DE46" s="369"/>
      <c r="DF46" s="369"/>
      <c r="DG46" s="369"/>
      <c r="DH46" s="369"/>
      <c r="DI46" s="369"/>
      <c r="DJ46" s="369"/>
      <c r="DK46" s="369"/>
      <c r="DL46" s="369"/>
      <c r="DM46" s="369"/>
      <c r="DN46" s="369"/>
      <c r="DO46" s="369"/>
      <c r="DP46" s="369"/>
      <c r="DQ46" s="369"/>
      <c r="DR46" s="369"/>
      <c r="DS46" s="369"/>
      <c r="DT46" s="369"/>
      <c r="DU46" s="369"/>
      <c r="DV46" s="369"/>
      <c r="DW46" s="369"/>
      <c r="DX46" s="369"/>
      <c r="DY46" s="369">
        <v>1</v>
      </c>
      <c r="DZ46" s="369"/>
      <c r="EA46" s="369"/>
      <c r="EB46" s="369"/>
      <c r="EC46" s="369"/>
      <c r="ED46" s="369"/>
      <c r="EE46" s="369"/>
      <c r="EF46" s="369"/>
      <c r="EG46" s="369"/>
      <c r="EH46" s="369"/>
      <c r="EI46" s="369"/>
      <c r="EJ46" s="369"/>
      <c r="EK46" s="369"/>
      <c r="EL46" s="369"/>
      <c r="EM46" s="369"/>
      <c r="EN46" s="369"/>
      <c r="EO46" s="369">
        <f t="shared" si="0"/>
        <v>78960</v>
      </c>
      <c r="EP46" s="369"/>
      <c r="EQ46" s="369"/>
      <c r="ER46" s="369"/>
      <c r="ES46" s="369"/>
      <c r="ET46" s="369"/>
      <c r="EU46" s="369"/>
      <c r="EV46" s="369"/>
      <c r="EW46" s="369"/>
      <c r="EX46" s="369"/>
      <c r="EY46" s="369"/>
      <c r="EZ46" s="369"/>
      <c r="FA46" s="369"/>
      <c r="FB46" s="369"/>
      <c r="FC46" s="369"/>
      <c r="FD46" s="369"/>
      <c r="FE46" s="369"/>
    </row>
    <row r="47" spans="1:161" ht="12.75" customHeight="1">
      <c r="A47" s="369" t="s">
        <v>279</v>
      </c>
      <c r="B47" s="369"/>
      <c r="C47" s="369"/>
      <c r="D47" s="369"/>
      <c r="E47" s="369"/>
      <c r="F47" s="369"/>
      <c r="G47" s="373" t="s">
        <v>304</v>
      </c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69">
        <v>4</v>
      </c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74">
        <f t="shared" si="2"/>
        <v>45120</v>
      </c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69">
        <v>4105</v>
      </c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>
        <f>4090.69+24609.31</f>
        <v>28700</v>
      </c>
      <c r="BY47" s="369"/>
      <c r="BZ47" s="369"/>
      <c r="CA47" s="369"/>
      <c r="CB47" s="369"/>
      <c r="CC47" s="369"/>
      <c r="CD47" s="369"/>
      <c r="CE47" s="369"/>
      <c r="CF47" s="369"/>
      <c r="CG47" s="369"/>
      <c r="CH47" s="369"/>
      <c r="CI47" s="369"/>
      <c r="CJ47" s="369"/>
      <c r="CK47" s="369"/>
      <c r="CL47" s="369"/>
      <c r="CM47" s="369"/>
      <c r="CN47" s="369"/>
      <c r="CO47" s="369"/>
      <c r="CP47" s="369"/>
      <c r="CQ47" s="369"/>
      <c r="CR47" s="369"/>
      <c r="CS47" s="369"/>
      <c r="CT47" s="369"/>
      <c r="CU47" s="369"/>
      <c r="CV47" s="369"/>
      <c r="CW47" s="369"/>
      <c r="CX47" s="369"/>
      <c r="CY47" s="369"/>
      <c r="CZ47" s="369"/>
      <c r="DA47" s="369"/>
      <c r="DB47" s="369"/>
      <c r="DC47" s="369"/>
      <c r="DD47" s="369"/>
      <c r="DE47" s="369"/>
      <c r="DF47" s="369"/>
      <c r="DG47" s="369"/>
      <c r="DH47" s="369"/>
      <c r="DI47" s="369"/>
      <c r="DJ47" s="369"/>
      <c r="DK47" s="369"/>
      <c r="DL47" s="369"/>
      <c r="DM47" s="369"/>
      <c r="DN47" s="369"/>
      <c r="DO47" s="369"/>
      <c r="DP47" s="369"/>
      <c r="DQ47" s="369"/>
      <c r="DR47" s="369"/>
      <c r="DS47" s="369"/>
      <c r="DT47" s="369"/>
      <c r="DU47" s="369"/>
      <c r="DV47" s="369"/>
      <c r="DW47" s="369"/>
      <c r="DX47" s="369"/>
      <c r="DY47" s="369">
        <v>1</v>
      </c>
      <c r="DZ47" s="369"/>
      <c r="EA47" s="369"/>
      <c r="EB47" s="369"/>
      <c r="EC47" s="369"/>
      <c r="ED47" s="369"/>
      <c r="EE47" s="369"/>
      <c r="EF47" s="369"/>
      <c r="EG47" s="369"/>
      <c r="EH47" s="369"/>
      <c r="EI47" s="369"/>
      <c r="EJ47" s="369"/>
      <c r="EK47" s="369"/>
      <c r="EL47" s="369"/>
      <c r="EM47" s="369"/>
      <c r="EN47" s="369"/>
      <c r="EO47" s="369">
        <f t="shared" si="0"/>
        <v>315840</v>
      </c>
      <c r="EP47" s="369"/>
      <c r="EQ47" s="369"/>
      <c r="ER47" s="369"/>
      <c r="ES47" s="369"/>
      <c r="ET47" s="369"/>
      <c r="EU47" s="369"/>
      <c r="EV47" s="369"/>
      <c r="EW47" s="369"/>
      <c r="EX47" s="369"/>
      <c r="EY47" s="369"/>
      <c r="EZ47" s="369"/>
      <c r="FA47" s="369"/>
      <c r="FB47" s="369"/>
      <c r="FC47" s="369"/>
      <c r="FD47" s="369"/>
      <c r="FE47" s="369"/>
    </row>
    <row r="48" spans="1:161" ht="12.75" customHeight="1">
      <c r="A48" s="375" t="s">
        <v>192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7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 t="s">
        <v>175</v>
      </c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 t="s">
        <v>397</v>
      </c>
      <c r="BY48" s="368"/>
      <c r="BZ48" s="368"/>
      <c r="CA48" s="368"/>
      <c r="CB48" s="368"/>
      <c r="CC48" s="368"/>
      <c r="CD48" s="368"/>
      <c r="CE48" s="368"/>
      <c r="CF48" s="368"/>
      <c r="CG48" s="368"/>
      <c r="CH48" s="368"/>
      <c r="CI48" s="368"/>
      <c r="CJ48" s="368"/>
      <c r="CK48" s="368"/>
      <c r="CL48" s="368"/>
      <c r="CM48" s="368"/>
      <c r="CN48" s="368"/>
      <c r="CO48" s="368"/>
      <c r="CP48" s="368"/>
      <c r="CQ48" s="368" t="s">
        <v>175</v>
      </c>
      <c r="CR48" s="368"/>
      <c r="CS48" s="368"/>
      <c r="CT48" s="368"/>
      <c r="CU48" s="368"/>
      <c r="CV48" s="368"/>
      <c r="CW48" s="368"/>
      <c r="CX48" s="368"/>
      <c r="CY48" s="368"/>
      <c r="CZ48" s="368"/>
      <c r="DA48" s="368"/>
      <c r="DB48" s="368"/>
      <c r="DC48" s="368"/>
      <c r="DD48" s="368"/>
      <c r="DE48" s="368"/>
      <c r="DF48" s="368"/>
      <c r="DG48" s="368"/>
      <c r="DH48" s="368"/>
      <c r="DI48" s="368" t="s">
        <v>175</v>
      </c>
      <c r="DJ48" s="368"/>
      <c r="DK48" s="368"/>
      <c r="DL48" s="368"/>
      <c r="DM48" s="368"/>
      <c r="DN48" s="368"/>
      <c r="DO48" s="368"/>
      <c r="DP48" s="368"/>
      <c r="DQ48" s="368"/>
      <c r="DR48" s="368"/>
      <c r="DS48" s="368"/>
      <c r="DT48" s="368"/>
      <c r="DU48" s="368"/>
      <c r="DV48" s="368"/>
      <c r="DW48" s="368"/>
      <c r="DX48" s="368"/>
      <c r="DY48" s="368" t="s">
        <v>175</v>
      </c>
      <c r="DZ48" s="368"/>
      <c r="EA48" s="368"/>
      <c r="EB48" s="368"/>
      <c r="EC48" s="368"/>
      <c r="ED48" s="368"/>
      <c r="EE48" s="368"/>
      <c r="EF48" s="368"/>
      <c r="EG48" s="368"/>
      <c r="EH48" s="368"/>
      <c r="EI48" s="368"/>
      <c r="EJ48" s="368"/>
      <c r="EK48" s="368"/>
      <c r="EL48" s="368"/>
      <c r="EM48" s="368"/>
      <c r="EN48" s="368"/>
      <c r="EO48" s="368">
        <f>SUM(EO30:FE47)</f>
        <v>5563000</v>
      </c>
      <c r="EP48" s="368"/>
      <c r="EQ48" s="368"/>
      <c r="ER48" s="368"/>
      <c r="ES48" s="368"/>
      <c r="ET48" s="368"/>
      <c r="EU48" s="368"/>
      <c r="EV48" s="368"/>
      <c r="EW48" s="368"/>
      <c r="EX48" s="368"/>
      <c r="EY48" s="368"/>
      <c r="EZ48" s="368"/>
      <c r="FA48" s="368"/>
      <c r="FB48" s="368"/>
      <c r="FC48" s="368"/>
      <c r="FD48" s="368"/>
      <c r="FE48" s="368"/>
    </row>
  </sheetData>
  <sheetProtection/>
  <mergeCells count="281">
    <mergeCell ref="BX42:CP42"/>
    <mergeCell ref="CQ42:DH42"/>
    <mergeCell ref="DI42:DX42"/>
    <mergeCell ref="DY42:EN42"/>
    <mergeCell ref="EO42:FE42"/>
    <mergeCell ref="A48:X48"/>
    <mergeCell ref="A43:F43"/>
    <mergeCell ref="G43:X43"/>
    <mergeCell ref="Y43:AN43"/>
    <mergeCell ref="AO43:BE43"/>
    <mergeCell ref="G41:X41"/>
    <mergeCell ref="A42:F42"/>
    <mergeCell ref="G42:X42"/>
    <mergeCell ref="Y42:AN42"/>
    <mergeCell ref="AO42:BE42"/>
    <mergeCell ref="BF42:BW42"/>
    <mergeCell ref="A41:F41"/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  <mergeCell ref="CQ19:DH19"/>
    <mergeCell ref="Y21:AN21"/>
    <mergeCell ref="AO21:BE21"/>
    <mergeCell ref="BF21:BW21"/>
    <mergeCell ref="BX21:CP21"/>
    <mergeCell ref="CQ21:DH21"/>
    <mergeCell ref="A20:F20"/>
    <mergeCell ref="G20:X20"/>
    <mergeCell ref="Y20:AN20"/>
    <mergeCell ref="AO20:BE20"/>
    <mergeCell ref="BF20:BW20"/>
    <mergeCell ref="BX20:CP20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1:X21"/>
    <mergeCell ref="DI21:DX21"/>
    <mergeCell ref="DY21:EN21"/>
    <mergeCell ref="EO21:FE21"/>
    <mergeCell ref="Y41:AN41"/>
    <mergeCell ref="AO41:BE41"/>
    <mergeCell ref="BF41:BW41"/>
    <mergeCell ref="BX41:CP41"/>
    <mergeCell ref="CQ41:DH41"/>
    <mergeCell ref="A23:F23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DY41:EN41"/>
    <mergeCell ref="EO41:FE41"/>
    <mergeCell ref="DI41:DX41"/>
    <mergeCell ref="BF43:BW43"/>
    <mergeCell ref="BX43:CP43"/>
    <mergeCell ref="CQ43:DH43"/>
    <mergeCell ref="DI43:DX43"/>
    <mergeCell ref="DY43:EN43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A47:F47"/>
    <mergeCell ref="G47:X47"/>
    <mergeCell ref="Y47:AN47"/>
    <mergeCell ref="AO47:BE47"/>
    <mergeCell ref="BF47:BW47"/>
    <mergeCell ref="DY47:EN47"/>
    <mergeCell ref="A27:EN27"/>
    <mergeCell ref="EO27:FE27"/>
    <mergeCell ref="BX48:CP48"/>
    <mergeCell ref="CQ48:DH48"/>
    <mergeCell ref="DI48:DX48"/>
    <mergeCell ref="DY48:EN48"/>
    <mergeCell ref="CQ46:DH46"/>
    <mergeCell ref="DI46:DX46"/>
    <mergeCell ref="DY46:EN46"/>
    <mergeCell ref="EO46:FE46"/>
    <mergeCell ref="EO48:FE48"/>
    <mergeCell ref="BX47:CP47"/>
    <mergeCell ref="CQ47:DH47"/>
    <mergeCell ref="DI47:DX47"/>
    <mergeCell ref="EO47:FE47"/>
    <mergeCell ref="Y48:AN48"/>
    <mergeCell ref="AO48:BE48"/>
    <mergeCell ref="BF48:BW48"/>
  </mergeCells>
  <printOptions/>
  <pageMargins left="0.71" right="0.71" top="0.75" bottom="0.75" header="0.31" footer="0.31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61"/>
  <sheetViews>
    <sheetView tabSelected="1" view="pageBreakPreview" zoomScale="110" zoomScaleSheetLayoutView="110" zoomScalePageLayoutView="0" workbookViewId="0" topLeftCell="A1">
      <selection activeCell="CJ193" sqref="CJ193:DA193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00" t="s">
        <v>193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</row>
    <row r="3" spans="1:105" ht="10.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</row>
    <row r="4" spans="1:105" s="126" customFormat="1" ht="45" customHeight="1">
      <c r="A4" s="440" t="s">
        <v>64</v>
      </c>
      <c r="B4" s="441"/>
      <c r="C4" s="441"/>
      <c r="D4" s="441"/>
      <c r="E4" s="441"/>
      <c r="F4" s="442"/>
      <c r="G4" s="440" t="s">
        <v>194</v>
      </c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2"/>
      <c r="AE4" s="440" t="s">
        <v>195</v>
      </c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2"/>
      <c r="BD4" s="440" t="s">
        <v>196</v>
      </c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2"/>
      <c r="BT4" s="440" t="s">
        <v>197</v>
      </c>
      <c r="BU4" s="441"/>
      <c r="BV4" s="441"/>
      <c r="BW4" s="441"/>
      <c r="BX4" s="441"/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2"/>
      <c r="CJ4" s="440" t="s">
        <v>198</v>
      </c>
      <c r="CK4" s="441"/>
      <c r="CL4" s="441"/>
      <c r="CM4" s="441"/>
      <c r="CN4" s="441"/>
      <c r="CO4" s="441"/>
      <c r="CP4" s="441"/>
      <c r="CQ4" s="441"/>
      <c r="CR4" s="441"/>
      <c r="CS4" s="441"/>
      <c r="CT4" s="441"/>
      <c r="CU4" s="441"/>
      <c r="CV4" s="441"/>
      <c r="CW4" s="441"/>
      <c r="CX4" s="441"/>
      <c r="CY4" s="441"/>
      <c r="CZ4" s="441"/>
      <c r="DA4" s="442"/>
    </row>
    <row r="5" spans="1:105" s="127" customFormat="1" ht="12.75">
      <c r="A5" s="443">
        <v>1</v>
      </c>
      <c r="B5" s="443"/>
      <c r="C5" s="443"/>
      <c r="D5" s="443"/>
      <c r="E5" s="443"/>
      <c r="F5" s="443"/>
      <c r="G5" s="443">
        <v>2</v>
      </c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>
        <v>3</v>
      </c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>
        <v>4</v>
      </c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43"/>
      <c r="BS5" s="443"/>
      <c r="BT5" s="443">
        <v>5</v>
      </c>
      <c r="BU5" s="443"/>
      <c r="BV5" s="443"/>
      <c r="BW5" s="443"/>
      <c r="BX5" s="443"/>
      <c r="BY5" s="443"/>
      <c r="BZ5" s="443"/>
      <c r="CA5" s="443"/>
      <c r="CB5" s="443"/>
      <c r="CC5" s="443"/>
      <c r="CD5" s="443"/>
      <c r="CE5" s="443"/>
      <c r="CF5" s="443"/>
      <c r="CG5" s="443"/>
      <c r="CH5" s="443"/>
      <c r="CI5" s="443"/>
      <c r="CJ5" s="443">
        <v>6</v>
      </c>
      <c r="CK5" s="443"/>
      <c r="CL5" s="443"/>
      <c r="CM5" s="443"/>
      <c r="CN5" s="443"/>
      <c r="CO5" s="443"/>
      <c r="CP5" s="443"/>
      <c r="CQ5" s="443"/>
      <c r="CR5" s="443"/>
      <c r="CS5" s="443"/>
      <c r="CT5" s="443"/>
      <c r="CU5" s="443"/>
      <c r="CV5" s="443"/>
      <c r="CW5" s="443"/>
      <c r="CX5" s="443"/>
      <c r="CY5" s="443"/>
      <c r="CZ5" s="443"/>
      <c r="DA5" s="443"/>
    </row>
    <row r="6" spans="1:105" s="128" customFormat="1" ht="15" customHeight="1">
      <c r="A6" s="395"/>
      <c r="B6" s="395"/>
      <c r="C6" s="395"/>
      <c r="D6" s="395"/>
      <c r="E6" s="395"/>
      <c r="F6" s="395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</row>
    <row r="7" spans="1:105" s="128" customFormat="1" ht="15" customHeight="1">
      <c r="A7" s="395"/>
      <c r="B7" s="395"/>
      <c r="C7" s="395"/>
      <c r="D7" s="395"/>
      <c r="E7" s="395"/>
      <c r="F7" s="395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</row>
    <row r="8" spans="1:105" s="128" customFormat="1" ht="15" customHeight="1">
      <c r="A8" s="395"/>
      <c r="B8" s="395"/>
      <c r="C8" s="395"/>
      <c r="D8" s="395"/>
      <c r="E8" s="395"/>
      <c r="F8" s="395"/>
      <c r="G8" s="444" t="s">
        <v>192</v>
      </c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5"/>
      <c r="AE8" s="392" t="s">
        <v>175</v>
      </c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 t="s">
        <v>175</v>
      </c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 t="s">
        <v>175</v>
      </c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</row>
    <row r="9" spans="1:105" ht="12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</row>
    <row r="10" spans="1:105" s="124" customFormat="1" ht="14.25">
      <c r="A10" s="400" t="s">
        <v>199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</row>
    <row r="11" spans="1:105" ht="10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</row>
    <row r="12" spans="1:105" s="126" customFormat="1" ht="55.5" customHeight="1">
      <c r="A12" s="440" t="s">
        <v>64</v>
      </c>
      <c r="B12" s="441"/>
      <c r="C12" s="441"/>
      <c r="D12" s="441"/>
      <c r="E12" s="441"/>
      <c r="F12" s="442"/>
      <c r="G12" s="440" t="s">
        <v>194</v>
      </c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2"/>
      <c r="AE12" s="440" t="s">
        <v>200</v>
      </c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2"/>
      <c r="AZ12" s="440" t="s">
        <v>201</v>
      </c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2"/>
      <c r="BR12" s="416" t="s">
        <v>202</v>
      </c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7"/>
      <c r="CJ12" s="440" t="s">
        <v>198</v>
      </c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2"/>
    </row>
    <row r="13" spans="1:105" s="127" customFormat="1" ht="12.75">
      <c r="A13" s="443">
        <v>1</v>
      </c>
      <c r="B13" s="443"/>
      <c r="C13" s="443"/>
      <c r="D13" s="443"/>
      <c r="E13" s="443"/>
      <c r="F13" s="443"/>
      <c r="G13" s="443">
        <v>2</v>
      </c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>
        <v>3</v>
      </c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>
        <v>4</v>
      </c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>
        <v>5</v>
      </c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3">
        <v>6</v>
      </c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3"/>
      <c r="CZ13" s="443"/>
      <c r="DA13" s="443"/>
    </row>
    <row r="14" spans="1:105" s="128" customFormat="1" ht="15" customHeight="1">
      <c r="A14" s="448" t="s">
        <v>308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50"/>
      <c r="CJ14" s="433">
        <f>CJ21+CJ17</f>
        <v>3000</v>
      </c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</row>
    <row r="15" spans="1:105" s="128" customFormat="1" ht="15" customHeight="1">
      <c r="A15" s="451" t="s">
        <v>58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3"/>
    </row>
    <row r="16" spans="1:105" s="128" customFormat="1" ht="15" customHeight="1">
      <c r="A16" s="451" t="s">
        <v>307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452"/>
      <c r="BI16" s="452"/>
      <c r="BJ16" s="452"/>
      <c r="BK16" s="452"/>
      <c r="BL16" s="452"/>
      <c r="BM16" s="452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3"/>
    </row>
    <row r="17" spans="1:105" s="128" customFormat="1" ht="15" customHeight="1">
      <c r="A17" s="395" t="s">
        <v>42</v>
      </c>
      <c r="B17" s="395"/>
      <c r="C17" s="395"/>
      <c r="D17" s="395"/>
      <c r="E17" s="395"/>
      <c r="F17" s="395"/>
      <c r="G17" s="452" t="s">
        <v>309</v>
      </c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3"/>
      <c r="AE17" s="391">
        <v>0</v>
      </c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>
        <v>0</v>
      </c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>
        <v>0</v>
      </c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>
        <v>0</v>
      </c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  <c r="CU17" s="391"/>
      <c r="CV17" s="391"/>
      <c r="CW17" s="391"/>
      <c r="CX17" s="391"/>
      <c r="CY17" s="391"/>
      <c r="CZ17" s="391"/>
      <c r="DA17" s="391"/>
    </row>
    <row r="18" spans="1:105" s="128" customFormat="1" ht="15" customHeight="1">
      <c r="A18" s="454" t="s">
        <v>310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5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>
        <v>0</v>
      </c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  <c r="CU18" s="391"/>
      <c r="CV18" s="391"/>
      <c r="CW18" s="391"/>
      <c r="CX18" s="391"/>
      <c r="CY18" s="391"/>
      <c r="CZ18" s="391"/>
      <c r="DA18" s="391"/>
    </row>
    <row r="19" spans="1:105" s="128" customFormat="1" ht="15" customHeight="1">
      <c r="A19" s="395"/>
      <c r="B19" s="395"/>
      <c r="C19" s="395"/>
      <c r="D19" s="395"/>
      <c r="E19" s="395"/>
      <c r="F19" s="395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1"/>
      <c r="DA19" s="391"/>
    </row>
    <row r="20" spans="1:105" s="128" customFormat="1" ht="15" customHeight="1">
      <c r="A20" s="451" t="s">
        <v>289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3"/>
    </row>
    <row r="21" spans="1:105" s="128" customFormat="1" ht="15" customHeight="1">
      <c r="A21" s="395" t="s">
        <v>42</v>
      </c>
      <c r="B21" s="395"/>
      <c r="C21" s="395"/>
      <c r="D21" s="395"/>
      <c r="E21" s="395"/>
      <c r="F21" s="395"/>
      <c r="G21" s="452" t="s">
        <v>309</v>
      </c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3"/>
      <c r="AE21" s="391">
        <v>5</v>
      </c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>
        <v>12</v>
      </c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>
        <v>50</v>
      </c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>
        <f>AE21*AZ21*BR21</f>
        <v>3000</v>
      </c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</row>
    <row r="22" spans="1:105" s="128" customFormat="1" ht="15" customHeight="1">
      <c r="A22" s="419" t="s">
        <v>310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7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9">
        <f>CJ21</f>
        <v>3000</v>
      </c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</row>
    <row r="23" spans="1:105" ht="12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</row>
    <row r="24" spans="1:105" s="124" customFormat="1" ht="41.25" customHeight="1">
      <c r="A24" s="420" t="s">
        <v>203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0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0"/>
      <c r="DA24" s="420"/>
    </row>
    <row r="25" spans="1:105" ht="10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</row>
    <row r="26" spans="1:105" ht="55.5" customHeight="1">
      <c r="A26" s="440" t="s">
        <v>64</v>
      </c>
      <c r="B26" s="441"/>
      <c r="C26" s="441"/>
      <c r="D26" s="441"/>
      <c r="E26" s="441"/>
      <c r="F26" s="442"/>
      <c r="G26" s="440" t="s">
        <v>204</v>
      </c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2"/>
      <c r="BW26" s="440" t="s">
        <v>205</v>
      </c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2"/>
      <c r="CM26" s="440" t="s">
        <v>206</v>
      </c>
      <c r="CN26" s="441"/>
      <c r="CO26" s="441"/>
      <c r="CP26" s="441"/>
      <c r="CQ26" s="441"/>
      <c r="CR26" s="441"/>
      <c r="CS26" s="441"/>
      <c r="CT26" s="441"/>
      <c r="CU26" s="441"/>
      <c r="CV26" s="441"/>
      <c r="CW26" s="441"/>
      <c r="CX26" s="441"/>
      <c r="CY26" s="441"/>
      <c r="CZ26" s="441"/>
      <c r="DA26" s="442"/>
    </row>
    <row r="27" spans="1:105" s="129" customFormat="1" ht="12.75">
      <c r="A27" s="443">
        <v>1</v>
      </c>
      <c r="B27" s="443"/>
      <c r="C27" s="443"/>
      <c r="D27" s="443"/>
      <c r="E27" s="443"/>
      <c r="F27" s="443"/>
      <c r="G27" s="443">
        <v>2</v>
      </c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>
        <v>3</v>
      </c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>
        <v>4</v>
      </c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</row>
    <row r="28" spans="1:105" s="129" customFormat="1" ht="12.75">
      <c r="A28" s="455" t="s">
        <v>308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7"/>
      <c r="CM28" s="435">
        <f>CM44+CM59</f>
        <v>1642200</v>
      </c>
      <c r="CN28" s="436"/>
      <c r="CO28" s="436"/>
      <c r="CP28" s="436"/>
      <c r="CQ28" s="436"/>
      <c r="CR28" s="436"/>
      <c r="CS28" s="436"/>
      <c r="CT28" s="436"/>
      <c r="CU28" s="436"/>
      <c r="CV28" s="436"/>
      <c r="CW28" s="436"/>
      <c r="CX28" s="436"/>
      <c r="CY28" s="436"/>
      <c r="CZ28" s="436"/>
      <c r="DA28" s="437"/>
    </row>
    <row r="29" spans="1:105" s="129" customFormat="1" ht="12.75">
      <c r="A29" s="451" t="s">
        <v>58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3"/>
    </row>
    <row r="30" spans="1:105" s="129" customFormat="1" ht="12.75">
      <c r="A30" s="451" t="s">
        <v>307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3"/>
    </row>
    <row r="31" spans="1:105" ht="15" customHeight="1">
      <c r="A31" s="395" t="s">
        <v>42</v>
      </c>
      <c r="B31" s="395"/>
      <c r="C31" s="395"/>
      <c r="D31" s="395"/>
      <c r="E31" s="395"/>
      <c r="F31" s="395"/>
      <c r="G31" s="137"/>
      <c r="H31" s="388" t="s">
        <v>207</v>
      </c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9"/>
      <c r="BW31" s="392" t="s">
        <v>175</v>
      </c>
      <c r="BX31" s="392"/>
      <c r="BY31" s="392"/>
      <c r="BZ31" s="392"/>
      <c r="CA31" s="392"/>
      <c r="CB31" s="392"/>
      <c r="CC31" s="392"/>
      <c r="CD31" s="392"/>
      <c r="CE31" s="392"/>
      <c r="CF31" s="392"/>
      <c r="CG31" s="392"/>
      <c r="CH31" s="392"/>
      <c r="CI31" s="392"/>
      <c r="CJ31" s="392"/>
      <c r="CK31" s="392"/>
      <c r="CL31" s="392"/>
      <c r="CM31" s="392"/>
      <c r="CN31" s="392"/>
      <c r="CO31" s="392"/>
      <c r="CP31" s="392"/>
      <c r="CQ31" s="392"/>
      <c r="CR31" s="392"/>
      <c r="CS31" s="392"/>
      <c r="CT31" s="392"/>
      <c r="CU31" s="392"/>
      <c r="CV31" s="392"/>
      <c r="CW31" s="392"/>
      <c r="CX31" s="392"/>
      <c r="CY31" s="392"/>
      <c r="CZ31" s="392"/>
      <c r="DA31" s="392"/>
    </row>
    <row r="32" spans="1:105" s="129" customFormat="1" ht="12.75">
      <c r="A32" s="458" t="s">
        <v>208</v>
      </c>
      <c r="B32" s="459"/>
      <c r="C32" s="459"/>
      <c r="D32" s="459"/>
      <c r="E32" s="459"/>
      <c r="F32" s="460"/>
      <c r="G32" s="461"/>
      <c r="H32" s="462" t="s">
        <v>58</v>
      </c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3"/>
      <c r="BW32" s="464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6"/>
      <c r="CM32" s="467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9"/>
    </row>
    <row r="33" spans="1:105" s="129" customFormat="1" ht="12.75">
      <c r="A33" s="470"/>
      <c r="B33" s="471"/>
      <c r="C33" s="471"/>
      <c r="D33" s="471"/>
      <c r="E33" s="471"/>
      <c r="F33" s="472"/>
      <c r="G33" s="473"/>
      <c r="H33" s="474" t="s">
        <v>209</v>
      </c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  <c r="BN33" s="474"/>
      <c r="BO33" s="474"/>
      <c r="BP33" s="474"/>
      <c r="BQ33" s="474"/>
      <c r="BR33" s="474"/>
      <c r="BS33" s="474"/>
      <c r="BT33" s="474"/>
      <c r="BU33" s="474"/>
      <c r="BV33" s="475"/>
      <c r="BW33" s="476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7"/>
      <c r="CI33" s="477"/>
      <c r="CJ33" s="477"/>
      <c r="CK33" s="477"/>
      <c r="CL33" s="478"/>
      <c r="CM33" s="479"/>
      <c r="CN33" s="480"/>
      <c r="CO33" s="480"/>
      <c r="CP33" s="480"/>
      <c r="CQ33" s="480"/>
      <c r="CR33" s="480"/>
      <c r="CS33" s="480"/>
      <c r="CT33" s="480"/>
      <c r="CU33" s="480"/>
      <c r="CV33" s="480"/>
      <c r="CW33" s="480"/>
      <c r="CX33" s="480"/>
      <c r="CY33" s="480"/>
      <c r="CZ33" s="480"/>
      <c r="DA33" s="481"/>
    </row>
    <row r="34" spans="1:105" s="129" customFormat="1" ht="13.5" customHeight="1">
      <c r="A34" s="395" t="s">
        <v>210</v>
      </c>
      <c r="B34" s="395"/>
      <c r="C34" s="395"/>
      <c r="D34" s="395"/>
      <c r="E34" s="395"/>
      <c r="F34" s="395"/>
      <c r="G34" s="137"/>
      <c r="H34" s="482" t="s">
        <v>211</v>
      </c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3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2"/>
      <c r="CK34" s="392"/>
      <c r="CL34" s="392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</row>
    <row r="35" spans="1:105" s="129" customFormat="1" ht="26.25" customHeight="1">
      <c r="A35" s="395" t="s">
        <v>212</v>
      </c>
      <c r="B35" s="395"/>
      <c r="C35" s="395"/>
      <c r="D35" s="395"/>
      <c r="E35" s="395"/>
      <c r="F35" s="395"/>
      <c r="G35" s="137"/>
      <c r="H35" s="482" t="s">
        <v>213</v>
      </c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3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</row>
    <row r="36" spans="1:105" s="129" customFormat="1" ht="26.25" customHeight="1">
      <c r="A36" s="395" t="s">
        <v>214</v>
      </c>
      <c r="B36" s="395"/>
      <c r="C36" s="395"/>
      <c r="D36" s="395"/>
      <c r="E36" s="395"/>
      <c r="F36" s="395"/>
      <c r="G36" s="137"/>
      <c r="H36" s="388" t="s">
        <v>215</v>
      </c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9"/>
      <c r="BW36" s="392" t="s">
        <v>175</v>
      </c>
      <c r="BX36" s="392"/>
      <c r="BY36" s="392"/>
      <c r="BZ36" s="392"/>
      <c r="CA36" s="392"/>
      <c r="CB36" s="392"/>
      <c r="CC36" s="392"/>
      <c r="CD36" s="392"/>
      <c r="CE36" s="392"/>
      <c r="CF36" s="392"/>
      <c r="CG36" s="392"/>
      <c r="CH36" s="392"/>
      <c r="CI36" s="392"/>
      <c r="CJ36" s="392"/>
      <c r="CK36" s="392"/>
      <c r="CL36" s="392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</row>
    <row r="37" spans="1:105" s="129" customFormat="1" ht="12.75">
      <c r="A37" s="458" t="s">
        <v>216</v>
      </c>
      <c r="B37" s="459"/>
      <c r="C37" s="459"/>
      <c r="D37" s="459"/>
      <c r="E37" s="459"/>
      <c r="F37" s="460"/>
      <c r="G37" s="461"/>
      <c r="H37" s="462" t="s">
        <v>58</v>
      </c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2"/>
      <c r="BT37" s="462"/>
      <c r="BU37" s="462"/>
      <c r="BV37" s="463"/>
      <c r="BW37" s="464">
        <f>BW32</f>
        <v>0</v>
      </c>
      <c r="BX37" s="484"/>
      <c r="BY37" s="484"/>
      <c r="BZ37" s="484"/>
      <c r="CA37" s="484"/>
      <c r="CB37" s="484"/>
      <c r="CC37" s="484"/>
      <c r="CD37" s="484"/>
      <c r="CE37" s="484"/>
      <c r="CF37" s="484"/>
      <c r="CG37" s="484"/>
      <c r="CH37" s="484"/>
      <c r="CI37" s="484"/>
      <c r="CJ37" s="484"/>
      <c r="CK37" s="484"/>
      <c r="CL37" s="485"/>
      <c r="CM37" s="464"/>
      <c r="CN37" s="484"/>
      <c r="CO37" s="484"/>
      <c r="CP37" s="484"/>
      <c r="CQ37" s="484"/>
      <c r="CR37" s="484"/>
      <c r="CS37" s="484"/>
      <c r="CT37" s="484"/>
      <c r="CU37" s="484"/>
      <c r="CV37" s="484"/>
      <c r="CW37" s="484"/>
      <c r="CX37" s="484"/>
      <c r="CY37" s="484"/>
      <c r="CZ37" s="484"/>
      <c r="DA37" s="485"/>
    </row>
    <row r="38" spans="1:105" s="129" customFormat="1" ht="25.5" customHeight="1">
      <c r="A38" s="470"/>
      <c r="B38" s="471"/>
      <c r="C38" s="471"/>
      <c r="D38" s="471"/>
      <c r="E38" s="471"/>
      <c r="F38" s="472"/>
      <c r="G38" s="473"/>
      <c r="H38" s="474" t="s">
        <v>217</v>
      </c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  <c r="BD38" s="474"/>
      <c r="BE38" s="474"/>
      <c r="BF38" s="474"/>
      <c r="BG38" s="474"/>
      <c r="BH38" s="474"/>
      <c r="BI38" s="474"/>
      <c r="BJ38" s="474"/>
      <c r="BK38" s="474"/>
      <c r="BL38" s="474"/>
      <c r="BM38" s="474"/>
      <c r="BN38" s="474"/>
      <c r="BO38" s="474"/>
      <c r="BP38" s="474"/>
      <c r="BQ38" s="474"/>
      <c r="BR38" s="474"/>
      <c r="BS38" s="474"/>
      <c r="BT38" s="474"/>
      <c r="BU38" s="474"/>
      <c r="BV38" s="475"/>
      <c r="BW38" s="486"/>
      <c r="BX38" s="487"/>
      <c r="BY38" s="487"/>
      <c r="BZ38" s="487"/>
      <c r="CA38" s="487"/>
      <c r="CB38" s="487"/>
      <c r="CC38" s="487"/>
      <c r="CD38" s="487"/>
      <c r="CE38" s="487"/>
      <c r="CF38" s="487"/>
      <c r="CG38" s="487"/>
      <c r="CH38" s="487"/>
      <c r="CI38" s="487"/>
      <c r="CJ38" s="487"/>
      <c r="CK38" s="487"/>
      <c r="CL38" s="488"/>
      <c r="CM38" s="486"/>
      <c r="CN38" s="487"/>
      <c r="CO38" s="487"/>
      <c r="CP38" s="487"/>
      <c r="CQ38" s="487"/>
      <c r="CR38" s="487"/>
      <c r="CS38" s="487"/>
      <c r="CT38" s="487"/>
      <c r="CU38" s="487"/>
      <c r="CV38" s="487"/>
      <c r="CW38" s="487"/>
      <c r="CX38" s="487"/>
      <c r="CY38" s="487"/>
      <c r="CZ38" s="487"/>
      <c r="DA38" s="488"/>
    </row>
    <row r="39" spans="1:105" s="129" customFormat="1" ht="26.25" customHeight="1">
      <c r="A39" s="395" t="s">
        <v>218</v>
      </c>
      <c r="B39" s="395"/>
      <c r="C39" s="395"/>
      <c r="D39" s="395"/>
      <c r="E39" s="395"/>
      <c r="F39" s="395"/>
      <c r="G39" s="137"/>
      <c r="H39" s="482" t="s">
        <v>219</v>
      </c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3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</row>
    <row r="40" spans="1:105" s="129" customFormat="1" ht="27" customHeight="1">
      <c r="A40" s="395" t="s">
        <v>220</v>
      </c>
      <c r="B40" s="395"/>
      <c r="C40" s="395"/>
      <c r="D40" s="395"/>
      <c r="E40" s="395"/>
      <c r="F40" s="395"/>
      <c r="G40" s="137"/>
      <c r="H40" s="482" t="s">
        <v>221</v>
      </c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3"/>
      <c r="BW40" s="391">
        <f>BW32</f>
        <v>0</v>
      </c>
      <c r="BX40" s="391"/>
      <c r="BY40" s="391"/>
      <c r="BZ40" s="391"/>
      <c r="CA40" s="391"/>
      <c r="CB40" s="391"/>
      <c r="CC40" s="391"/>
      <c r="CD40" s="391"/>
      <c r="CE40" s="391"/>
      <c r="CF40" s="391"/>
      <c r="CG40" s="391"/>
      <c r="CH40" s="391"/>
      <c r="CI40" s="391"/>
      <c r="CJ40" s="391"/>
      <c r="CK40" s="391"/>
      <c r="CL40" s="391"/>
      <c r="CM40" s="391"/>
      <c r="CN40" s="391"/>
      <c r="CO40" s="391"/>
      <c r="CP40" s="391"/>
      <c r="CQ40" s="391"/>
      <c r="CR40" s="391"/>
      <c r="CS40" s="391"/>
      <c r="CT40" s="391"/>
      <c r="CU40" s="391"/>
      <c r="CV40" s="391"/>
      <c r="CW40" s="391"/>
      <c r="CX40" s="391"/>
      <c r="CY40" s="391"/>
      <c r="CZ40" s="391"/>
      <c r="DA40" s="391"/>
    </row>
    <row r="41" spans="1:105" s="129" customFormat="1" ht="27" customHeight="1">
      <c r="A41" s="395" t="s">
        <v>222</v>
      </c>
      <c r="B41" s="395"/>
      <c r="C41" s="395"/>
      <c r="D41" s="395"/>
      <c r="E41" s="395"/>
      <c r="F41" s="395"/>
      <c r="G41" s="137"/>
      <c r="H41" s="482" t="s">
        <v>223</v>
      </c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82"/>
      <c r="BR41" s="482"/>
      <c r="BS41" s="482"/>
      <c r="BT41" s="482"/>
      <c r="BU41" s="482"/>
      <c r="BV41" s="483"/>
      <c r="BW41" s="392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1"/>
      <c r="CN41" s="391"/>
      <c r="CO41" s="391"/>
      <c r="CP41" s="391"/>
      <c r="CQ41" s="391"/>
      <c r="CR41" s="391"/>
      <c r="CS41" s="391"/>
      <c r="CT41" s="391"/>
      <c r="CU41" s="391"/>
      <c r="CV41" s="391"/>
      <c r="CW41" s="391"/>
      <c r="CX41" s="391"/>
      <c r="CY41" s="391"/>
      <c r="CZ41" s="391"/>
      <c r="DA41" s="391"/>
    </row>
    <row r="42" spans="1:105" s="129" customFormat="1" ht="27" customHeight="1">
      <c r="A42" s="395" t="s">
        <v>224</v>
      </c>
      <c r="B42" s="395"/>
      <c r="C42" s="395"/>
      <c r="D42" s="395"/>
      <c r="E42" s="395"/>
      <c r="F42" s="395"/>
      <c r="G42" s="137"/>
      <c r="H42" s="482" t="s">
        <v>223</v>
      </c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3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1"/>
      <c r="CN42" s="391"/>
      <c r="CO42" s="391"/>
      <c r="CP42" s="391"/>
      <c r="CQ42" s="391"/>
      <c r="CR42" s="391"/>
      <c r="CS42" s="391"/>
      <c r="CT42" s="391"/>
      <c r="CU42" s="391"/>
      <c r="CV42" s="391"/>
      <c r="CW42" s="391"/>
      <c r="CX42" s="391"/>
      <c r="CY42" s="391"/>
      <c r="CZ42" s="391"/>
      <c r="DA42" s="391"/>
    </row>
    <row r="43" spans="1:105" s="129" customFormat="1" ht="26.25" customHeight="1">
      <c r="A43" s="395" t="s">
        <v>225</v>
      </c>
      <c r="B43" s="395"/>
      <c r="C43" s="395"/>
      <c r="D43" s="395"/>
      <c r="E43" s="395"/>
      <c r="F43" s="395"/>
      <c r="G43" s="137"/>
      <c r="H43" s="388" t="s">
        <v>226</v>
      </c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9"/>
      <c r="BW43" s="391">
        <f>BW40</f>
        <v>0</v>
      </c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9"/>
      <c r="CN43" s="399"/>
      <c r="CO43" s="399"/>
      <c r="CP43" s="399"/>
      <c r="CQ43" s="399"/>
      <c r="CR43" s="399"/>
      <c r="CS43" s="399"/>
      <c r="CT43" s="399"/>
      <c r="CU43" s="399"/>
      <c r="CV43" s="399"/>
      <c r="CW43" s="399"/>
      <c r="CX43" s="399"/>
      <c r="CY43" s="399"/>
      <c r="CZ43" s="399"/>
      <c r="DA43" s="399"/>
    </row>
    <row r="44" spans="1:105" s="129" customFormat="1" ht="26.25" customHeight="1">
      <c r="A44" s="395"/>
      <c r="B44" s="395"/>
      <c r="C44" s="395"/>
      <c r="D44" s="395"/>
      <c r="E44" s="395"/>
      <c r="F44" s="395"/>
      <c r="G44" s="419" t="s">
        <v>192</v>
      </c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6"/>
      <c r="BG44" s="396"/>
      <c r="BH44" s="396"/>
      <c r="BI44" s="396"/>
      <c r="BJ44" s="396"/>
      <c r="BK44" s="396"/>
      <c r="BL44" s="396"/>
      <c r="BM44" s="396"/>
      <c r="BN44" s="396"/>
      <c r="BO44" s="396"/>
      <c r="BP44" s="396"/>
      <c r="BQ44" s="396"/>
      <c r="BR44" s="396"/>
      <c r="BS44" s="396"/>
      <c r="BT44" s="396"/>
      <c r="BU44" s="396"/>
      <c r="BV44" s="397"/>
      <c r="BW44" s="392" t="s">
        <v>175</v>
      </c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9">
        <f>CM32+CM36+CM43</f>
        <v>0</v>
      </c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98"/>
      <c r="CZ44" s="398"/>
      <c r="DA44" s="398"/>
    </row>
    <row r="45" spans="1:105" s="129" customFormat="1" ht="26.25" customHeight="1">
      <c r="A45" s="451" t="s">
        <v>289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3"/>
    </row>
    <row r="46" spans="1:105" s="129" customFormat="1" ht="26.25" customHeight="1">
      <c r="A46" s="395" t="s">
        <v>42</v>
      </c>
      <c r="B46" s="395"/>
      <c r="C46" s="395"/>
      <c r="D46" s="395"/>
      <c r="E46" s="395"/>
      <c r="F46" s="395"/>
      <c r="G46" s="137"/>
      <c r="H46" s="388" t="s">
        <v>207</v>
      </c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8"/>
      <c r="BT46" s="388"/>
      <c r="BU46" s="388"/>
      <c r="BV46" s="389"/>
      <c r="BW46" s="392" t="s">
        <v>175</v>
      </c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2"/>
      <c r="CZ46" s="392"/>
      <c r="DA46" s="392"/>
    </row>
    <row r="47" spans="1:105" s="129" customFormat="1" ht="26.25" customHeight="1">
      <c r="A47" s="458" t="s">
        <v>208</v>
      </c>
      <c r="B47" s="459"/>
      <c r="C47" s="459"/>
      <c r="D47" s="459"/>
      <c r="E47" s="459"/>
      <c r="F47" s="460"/>
      <c r="G47" s="461"/>
      <c r="H47" s="462" t="s">
        <v>58</v>
      </c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  <c r="BK47" s="462"/>
      <c r="BL47" s="462"/>
      <c r="BM47" s="462"/>
      <c r="BN47" s="462"/>
      <c r="BO47" s="462"/>
      <c r="BP47" s="462"/>
      <c r="BQ47" s="462"/>
      <c r="BR47" s="462"/>
      <c r="BS47" s="462"/>
      <c r="BT47" s="462"/>
      <c r="BU47" s="462"/>
      <c r="BV47" s="463"/>
      <c r="BW47" s="464">
        <f>'8. Прил. 2.1 ПФХД'!EO27</f>
        <v>5563000</v>
      </c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6"/>
      <c r="CM47" s="467">
        <f>BW47*22%-37826</f>
        <v>1186034</v>
      </c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9"/>
    </row>
    <row r="48" spans="1:105" s="129" customFormat="1" ht="26.25" customHeight="1">
      <c r="A48" s="470"/>
      <c r="B48" s="471"/>
      <c r="C48" s="471"/>
      <c r="D48" s="471"/>
      <c r="E48" s="471"/>
      <c r="F48" s="472"/>
      <c r="G48" s="473"/>
      <c r="H48" s="474" t="s">
        <v>209</v>
      </c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5"/>
      <c r="BW48" s="476"/>
      <c r="BX48" s="477"/>
      <c r="BY48" s="477"/>
      <c r="BZ48" s="477"/>
      <c r="CA48" s="477"/>
      <c r="CB48" s="477"/>
      <c r="CC48" s="477"/>
      <c r="CD48" s="477"/>
      <c r="CE48" s="477"/>
      <c r="CF48" s="477"/>
      <c r="CG48" s="477"/>
      <c r="CH48" s="477"/>
      <c r="CI48" s="477"/>
      <c r="CJ48" s="477"/>
      <c r="CK48" s="477"/>
      <c r="CL48" s="478"/>
      <c r="CM48" s="479"/>
      <c r="CN48" s="480"/>
      <c r="CO48" s="480"/>
      <c r="CP48" s="480"/>
      <c r="CQ48" s="480"/>
      <c r="CR48" s="480"/>
      <c r="CS48" s="480"/>
      <c r="CT48" s="480"/>
      <c r="CU48" s="480"/>
      <c r="CV48" s="480"/>
      <c r="CW48" s="480"/>
      <c r="CX48" s="480"/>
      <c r="CY48" s="480"/>
      <c r="CZ48" s="480"/>
      <c r="DA48" s="481"/>
    </row>
    <row r="49" spans="1:105" s="129" customFormat="1" ht="26.25" customHeight="1">
      <c r="A49" s="395" t="s">
        <v>210</v>
      </c>
      <c r="B49" s="395"/>
      <c r="C49" s="395"/>
      <c r="D49" s="395"/>
      <c r="E49" s="395"/>
      <c r="F49" s="395"/>
      <c r="G49" s="137"/>
      <c r="H49" s="482" t="s">
        <v>211</v>
      </c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3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1"/>
      <c r="CN49" s="391"/>
      <c r="CO49" s="391"/>
      <c r="CP49" s="391"/>
      <c r="CQ49" s="391"/>
      <c r="CR49" s="391"/>
      <c r="CS49" s="391"/>
      <c r="CT49" s="391"/>
      <c r="CU49" s="391"/>
      <c r="CV49" s="391"/>
      <c r="CW49" s="391"/>
      <c r="CX49" s="391"/>
      <c r="CY49" s="391"/>
      <c r="CZ49" s="391"/>
      <c r="DA49" s="391"/>
    </row>
    <row r="50" spans="1:105" s="129" customFormat="1" ht="26.25" customHeight="1">
      <c r="A50" s="395" t="s">
        <v>212</v>
      </c>
      <c r="B50" s="395"/>
      <c r="C50" s="395"/>
      <c r="D50" s="395"/>
      <c r="E50" s="395"/>
      <c r="F50" s="395"/>
      <c r="G50" s="137"/>
      <c r="H50" s="482" t="s">
        <v>213</v>
      </c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3"/>
      <c r="BW50" s="392"/>
      <c r="BX50" s="392"/>
      <c r="BY50" s="392"/>
      <c r="BZ50" s="392"/>
      <c r="CA50" s="392"/>
      <c r="CB50" s="392"/>
      <c r="CC50" s="392"/>
      <c r="CD50" s="392"/>
      <c r="CE50" s="392"/>
      <c r="CF50" s="392"/>
      <c r="CG50" s="392"/>
      <c r="CH50" s="392"/>
      <c r="CI50" s="392"/>
      <c r="CJ50" s="392"/>
      <c r="CK50" s="392"/>
      <c r="CL50" s="392"/>
      <c r="CM50" s="391"/>
      <c r="CN50" s="391"/>
      <c r="CO50" s="391"/>
      <c r="CP50" s="391"/>
      <c r="CQ50" s="391"/>
      <c r="CR50" s="391"/>
      <c r="CS50" s="391"/>
      <c r="CT50" s="391"/>
      <c r="CU50" s="391"/>
      <c r="CV50" s="391"/>
      <c r="CW50" s="391"/>
      <c r="CX50" s="391"/>
      <c r="CY50" s="391"/>
      <c r="CZ50" s="391"/>
      <c r="DA50" s="391"/>
    </row>
    <row r="51" spans="1:105" s="129" customFormat="1" ht="26.25" customHeight="1">
      <c r="A51" s="395" t="s">
        <v>214</v>
      </c>
      <c r="B51" s="395"/>
      <c r="C51" s="395"/>
      <c r="D51" s="395"/>
      <c r="E51" s="395"/>
      <c r="F51" s="395"/>
      <c r="G51" s="137"/>
      <c r="H51" s="388" t="s">
        <v>215</v>
      </c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9"/>
      <c r="BW51" s="392" t="s">
        <v>175</v>
      </c>
      <c r="BX51" s="392"/>
      <c r="BY51" s="392"/>
      <c r="BZ51" s="392"/>
      <c r="CA51" s="392"/>
      <c r="CB51" s="392"/>
      <c r="CC51" s="392"/>
      <c r="CD51" s="392"/>
      <c r="CE51" s="392"/>
      <c r="CF51" s="392"/>
      <c r="CG51" s="392"/>
      <c r="CH51" s="392"/>
      <c r="CI51" s="392"/>
      <c r="CJ51" s="392"/>
      <c r="CK51" s="392"/>
      <c r="CL51" s="392"/>
      <c r="CM51" s="399">
        <f>CM52+CM55</f>
        <v>172453</v>
      </c>
      <c r="CN51" s="399"/>
      <c r="CO51" s="399"/>
      <c r="CP51" s="399"/>
      <c r="CQ51" s="399"/>
      <c r="CR51" s="399"/>
      <c r="CS51" s="399"/>
      <c r="CT51" s="399"/>
      <c r="CU51" s="399"/>
      <c r="CV51" s="399"/>
      <c r="CW51" s="399"/>
      <c r="CX51" s="399"/>
      <c r="CY51" s="399"/>
      <c r="CZ51" s="399"/>
      <c r="DA51" s="399"/>
    </row>
    <row r="52" spans="1:105" s="129" customFormat="1" ht="26.25" customHeight="1">
      <c r="A52" s="458" t="s">
        <v>216</v>
      </c>
      <c r="B52" s="459"/>
      <c r="C52" s="459"/>
      <c r="D52" s="459"/>
      <c r="E52" s="459"/>
      <c r="F52" s="460"/>
      <c r="G52" s="461"/>
      <c r="H52" s="462" t="s">
        <v>58</v>
      </c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2"/>
      <c r="BE52" s="462"/>
      <c r="BF52" s="462"/>
      <c r="BG52" s="462"/>
      <c r="BH52" s="462"/>
      <c r="BI52" s="462"/>
      <c r="BJ52" s="462"/>
      <c r="BK52" s="462"/>
      <c r="BL52" s="462"/>
      <c r="BM52" s="462"/>
      <c r="BN52" s="462"/>
      <c r="BO52" s="462"/>
      <c r="BP52" s="462"/>
      <c r="BQ52" s="462"/>
      <c r="BR52" s="462"/>
      <c r="BS52" s="462"/>
      <c r="BT52" s="462"/>
      <c r="BU52" s="462"/>
      <c r="BV52" s="463"/>
      <c r="BW52" s="464">
        <f>BW47</f>
        <v>5563000</v>
      </c>
      <c r="BX52" s="484"/>
      <c r="BY52" s="484"/>
      <c r="BZ52" s="484"/>
      <c r="CA52" s="484"/>
      <c r="CB52" s="484"/>
      <c r="CC52" s="484"/>
      <c r="CD52" s="484"/>
      <c r="CE52" s="484"/>
      <c r="CF52" s="484"/>
      <c r="CG52" s="484"/>
      <c r="CH52" s="484"/>
      <c r="CI52" s="484"/>
      <c r="CJ52" s="484"/>
      <c r="CK52" s="484"/>
      <c r="CL52" s="485"/>
      <c r="CM52" s="464">
        <f>BW52*2.9%</f>
        <v>161327</v>
      </c>
      <c r="CN52" s="484"/>
      <c r="CO52" s="484"/>
      <c r="CP52" s="484"/>
      <c r="CQ52" s="484"/>
      <c r="CR52" s="484"/>
      <c r="CS52" s="484"/>
      <c r="CT52" s="484"/>
      <c r="CU52" s="484"/>
      <c r="CV52" s="484"/>
      <c r="CW52" s="484"/>
      <c r="CX52" s="484"/>
      <c r="CY52" s="484"/>
      <c r="CZ52" s="484"/>
      <c r="DA52" s="485"/>
    </row>
    <row r="53" spans="1:105" s="129" customFormat="1" ht="26.25" customHeight="1">
      <c r="A53" s="470"/>
      <c r="B53" s="471"/>
      <c r="C53" s="471"/>
      <c r="D53" s="471"/>
      <c r="E53" s="471"/>
      <c r="F53" s="472"/>
      <c r="G53" s="473"/>
      <c r="H53" s="474" t="s">
        <v>217</v>
      </c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5"/>
      <c r="BW53" s="486"/>
      <c r="BX53" s="487"/>
      <c r="BY53" s="487"/>
      <c r="BZ53" s="487"/>
      <c r="CA53" s="487"/>
      <c r="CB53" s="487"/>
      <c r="CC53" s="487"/>
      <c r="CD53" s="487"/>
      <c r="CE53" s="487"/>
      <c r="CF53" s="487"/>
      <c r="CG53" s="487"/>
      <c r="CH53" s="487"/>
      <c r="CI53" s="487"/>
      <c r="CJ53" s="487"/>
      <c r="CK53" s="487"/>
      <c r="CL53" s="488"/>
      <c r="CM53" s="486"/>
      <c r="CN53" s="487"/>
      <c r="CO53" s="487"/>
      <c r="CP53" s="487"/>
      <c r="CQ53" s="487"/>
      <c r="CR53" s="487"/>
      <c r="CS53" s="487"/>
      <c r="CT53" s="487"/>
      <c r="CU53" s="487"/>
      <c r="CV53" s="487"/>
      <c r="CW53" s="487"/>
      <c r="CX53" s="487"/>
      <c r="CY53" s="487"/>
      <c r="CZ53" s="487"/>
      <c r="DA53" s="488"/>
    </row>
    <row r="54" spans="1:105" s="129" customFormat="1" ht="26.25" customHeight="1">
      <c r="A54" s="395" t="s">
        <v>218</v>
      </c>
      <c r="B54" s="395"/>
      <c r="C54" s="395"/>
      <c r="D54" s="395"/>
      <c r="E54" s="395"/>
      <c r="F54" s="395"/>
      <c r="G54" s="137"/>
      <c r="H54" s="482" t="s">
        <v>219</v>
      </c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3"/>
      <c r="BW54" s="391"/>
      <c r="BX54" s="391"/>
      <c r="BY54" s="391"/>
      <c r="BZ54" s="391"/>
      <c r="CA54" s="391"/>
      <c r="CB54" s="391"/>
      <c r="CC54" s="391"/>
      <c r="CD54" s="391"/>
      <c r="CE54" s="391"/>
      <c r="CF54" s="391"/>
      <c r="CG54" s="391"/>
      <c r="CH54" s="391"/>
      <c r="CI54" s="391"/>
      <c r="CJ54" s="391"/>
      <c r="CK54" s="391"/>
      <c r="CL54" s="391"/>
      <c r="CM54" s="391"/>
      <c r="CN54" s="391"/>
      <c r="CO54" s="391"/>
      <c r="CP54" s="391"/>
      <c r="CQ54" s="391"/>
      <c r="CR54" s="391"/>
      <c r="CS54" s="391"/>
      <c r="CT54" s="391"/>
      <c r="CU54" s="391"/>
      <c r="CV54" s="391"/>
      <c r="CW54" s="391"/>
      <c r="CX54" s="391"/>
      <c r="CY54" s="391"/>
      <c r="CZ54" s="391"/>
      <c r="DA54" s="391"/>
    </row>
    <row r="55" spans="1:105" s="129" customFormat="1" ht="26.25" customHeight="1">
      <c r="A55" s="395" t="s">
        <v>220</v>
      </c>
      <c r="B55" s="395"/>
      <c r="C55" s="395"/>
      <c r="D55" s="395"/>
      <c r="E55" s="395"/>
      <c r="F55" s="395"/>
      <c r="G55" s="137"/>
      <c r="H55" s="482" t="s">
        <v>221</v>
      </c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2"/>
      <c r="AY55" s="482"/>
      <c r="AZ55" s="482"/>
      <c r="BA55" s="482"/>
      <c r="BB55" s="482"/>
      <c r="BC55" s="482"/>
      <c r="BD55" s="482"/>
      <c r="BE55" s="482"/>
      <c r="BF55" s="482"/>
      <c r="BG55" s="482"/>
      <c r="BH55" s="482"/>
      <c r="BI55" s="482"/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  <c r="BV55" s="483"/>
      <c r="BW55" s="391">
        <f>BW47</f>
        <v>5563000</v>
      </c>
      <c r="BX55" s="391"/>
      <c r="BY55" s="391"/>
      <c r="BZ55" s="391"/>
      <c r="CA55" s="391"/>
      <c r="CB55" s="391"/>
      <c r="CC55" s="391"/>
      <c r="CD55" s="391"/>
      <c r="CE55" s="391"/>
      <c r="CF55" s="391"/>
      <c r="CG55" s="391"/>
      <c r="CH55" s="391"/>
      <c r="CI55" s="391"/>
      <c r="CJ55" s="391"/>
      <c r="CK55" s="391"/>
      <c r="CL55" s="391"/>
      <c r="CM55" s="391">
        <f>BW55*0.2%</f>
        <v>11126</v>
      </c>
      <c r="CN55" s="391"/>
      <c r="CO55" s="391"/>
      <c r="CP55" s="391"/>
      <c r="CQ55" s="391"/>
      <c r="CR55" s="391"/>
      <c r="CS55" s="391"/>
      <c r="CT55" s="391"/>
      <c r="CU55" s="391"/>
      <c r="CV55" s="391"/>
      <c r="CW55" s="391"/>
      <c r="CX55" s="391"/>
      <c r="CY55" s="391"/>
      <c r="CZ55" s="391"/>
      <c r="DA55" s="391"/>
    </row>
    <row r="56" spans="1:105" s="129" customFormat="1" ht="26.25" customHeight="1">
      <c r="A56" s="395" t="s">
        <v>222</v>
      </c>
      <c r="B56" s="395"/>
      <c r="C56" s="395"/>
      <c r="D56" s="395"/>
      <c r="E56" s="395"/>
      <c r="F56" s="395"/>
      <c r="G56" s="137"/>
      <c r="H56" s="482" t="s">
        <v>223</v>
      </c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2"/>
      <c r="AU56" s="482"/>
      <c r="AV56" s="482"/>
      <c r="AW56" s="482"/>
      <c r="AX56" s="482"/>
      <c r="AY56" s="482"/>
      <c r="AZ56" s="482"/>
      <c r="BA56" s="482"/>
      <c r="BB56" s="482"/>
      <c r="BC56" s="482"/>
      <c r="BD56" s="482"/>
      <c r="BE56" s="482"/>
      <c r="BF56" s="482"/>
      <c r="BG56" s="482"/>
      <c r="BH56" s="482"/>
      <c r="BI56" s="482"/>
      <c r="BJ56" s="482"/>
      <c r="BK56" s="482"/>
      <c r="BL56" s="482"/>
      <c r="BM56" s="482"/>
      <c r="BN56" s="482"/>
      <c r="BO56" s="482"/>
      <c r="BP56" s="482"/>
      <c r="BQ56" s="482"/>
      <c r="BR56" s="482"/>
      <c r="BS56" s="482"/>
      <c r="BT56" s="482"/>
      <c r="BU56" s="482"/>
      <c r="BV56" s="483"/>
      <c r="BW56" s="392"/>
      <c r="BX56" s="392"/>
      <c r="BY56" s="392"/>
      <c r="BZ56" s="392"/>
      <c r="CA56" s="392"/>
      <c r="CB56" s="392"/>
      <c r="CC56" s="392"/>
      <c r="CD56" s="392"/>
      <c r="CE56" s="392"/>
      <c r="CF56" s="392"/>
      <c r="CG56" s="392"/>
      <c r="CH56" s="392"/>
      <c r="CI56" s="392"/>
      <c r="CJ56" s="392"/>
      <c r="CK56" s="392"/>
      <c r="CL56" s="392"/>
      <c r="CM56" s="391"/>
      <c r="CN56" s="391"/>
      <c r="CO56" s="391"/>
      <c r="CP56" s="391"/>
      <c r="CQ56" s="391"/>
      <c r="CR56" s="391"/>
      <c r="CS56" s="391"/>
      <c r="CT56" s="391"/>
      <c r="CU56" s="391"/>
      <c r="CV56" s="391"/>
      <c r="CW56" s="391"/>
      <c r="CX56" s="391"/>
      <c r="CY56" s="391"/>
      <c r="CZ56" s="391"/>
      <c r="DA56" s="391"/>
    </row>
    <row r="57" spans="1:105" s="129" customFormat="1" ht="26.25" customHeight="1">
      <c r="A57" s="395" t="s">
        <v>224</v>
      </c>
      <c r="B57" s="395"/>
      <c r="C57" s="395"/>
      <c r="D57" s="395"/>
      <c r="E57" s="395"/>
      <c r="F57" s="395"/>
      <c r="G57" s="137"/>
      <c r="H57" s="482" t="s">
        <v>223</v>
      </c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2"/>
      <c r="AY57" s="482"/>
      <c r="AZ57" s="482"/>
      <c r="BA57" s="482"/>
      <c r="BB57" s="482"/>
      <c r="BC57" s="482"/>
      <c r="BD57" s="482"/>
      <c r="BE57" s="482"/>
      <c r="BF57" s="482"/>
      <c r="BG57" s="482"/>
      <c r="BH57" s="482"/>
      <c r="BI57" s="482"/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3"/>
      <c r="BW57" s="392"/>
      <c r="BX57" s="392"/>
      <c r="BY57" s="392"/>
      <c r="BZ57" s="392"/>
      <c r="CA57" s="392"/>
      <c r="CB57" s="392"/>
      <c r="CC57" s="392"/>
      <c r="CD57" s="392"/>
      <c r="CE57" s="392"/>
      <c r="CF57" s="392"/>
      <c r="CG57" s="392"/>
      <c r="CH57" s="392"/>
      <c r="CI57" s="392"/>
      <c r="CJ57" s="392"/>
      <c r="CK57" s="392"/>
      <c r="CL57" s="392"/>
      <c r="CM57" s="391"/>
      <c r="CN57" s="391"/>
      <c r="CO57" s="391"/>
      <c r="CP57" s="391"/>
      <c r="CQ57" s="391"/>
      <c r="CR57" s="391"/>
      <c r="CS57" s="391"/>
      <c r="CT57" s="391"/>
      <c r="CU57" s="391"/>
      <c r="CV57" s="391"/>
      <c r="CW57" s="391"/>
      <c r="CX57" s="391"/>
      <c r="CY57" s="391"/>
      <c r="CZ57" s="391"/>
      <c r="DA57" s="391"/>
    </row>
    <row r="58" spans="1:105" s="129" customFormat="1" ht="26.25" customHeight="1">
      <c r="A58" s="395" t="s">
        <v>225</v>
      </c>
      <c r="B58" s="395"/>
      <c r="C58" s="395"/>
      <c r="D58" s="395"/>
      <c r="E58" s="395"/>
      <c r="F58" s="395"/>
      <c r="G58" s="137"/>
      <c r="H58" s="388" t="s">
        <v>226</v>
      </c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9"/>
      <c r="BW58" s="391">
        <f>BW47</f>
        <v>5563000</v>
      </c>
      <c r="BX58" s="392"/>
      <c r="BY58" s="392"/>
      <c r="BZ58" s="392"/>
      <c r="CA58" s="392"/>
      <c r="CB58" s="392"/>
      <c r="CC58" s="392"/>
      <c r="CD58" s="392"/>
      <c r="CE58" s="392"/>
      <c r="CF58" s="392"/>
      <c r="CG58" s="392"/>
      <c r="CH58" s="392"/>
      <c r="CI58" s="392"/>
      <c r="CJ58" s="392"/>
      <c r="CK58" s="392"/>
      <c r="CL58" s="392"/>
      <c r="CM58" s="399">
        <f>BW58*5.1%</f>
        <v>283713</v>
      </c>
      <c r="CN58" s="399"/>
      <c r="CO58" s="399"/>
      <c r="CP58" s="399"/>
      <c r="CQ58" s="399"/>
      <c r="CR58" s="399"/>
      <c r="CS58" s="399"/>
      <c r="CT58" s="399"/>
      <c r="CU58" s="399"/>
      <c r="CV58" s="399"/>
      <c r="CW58" s="399"/>
      <c r="CX58" s="399"/>
      <c r="CY58" s="399"/>
      <c r="CZ58" s="399"/>
      <c r="DA58" s="399"/>
    </row>
    <row r="59" spans="1:105" s="129" customFormat="1" ht="26.25" customHeight="1">
      <c r="A59" s="395"/>
      <c r="B59" s="395"/>
      <c r="C59" s="395"/>
      <c r="D59" s="395"/>
      <c r="E59" s="395"/>
      <c r="F59" s="395"/>
      <c r="G59" s="419" t="s">
        <v>192</v>
      </c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396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396"/>
      <c r="BB59" s="396"/>
      <c r="BC59" s="396"/>
      <c r="BD59" s="396"/>
      <c r="BE59" s="396"/>
      <c r="BF59" s="396"/>
      <c r="BG59" s="396"/>
      <c r="BH59" s="396"/>
      <c r="BI59" s="396"/>
      <c r="BJ59" s="396"/>
      <c r="BK59" s="396"/>
      <c r="BL59" s="396"/>
      <c r="BM59" s="396"/>
      <c r="BN59" s="396"/>
      <c r="BO59" s="396"/>
      <c r="BP59" s="396"/>
      <c r="BQ59" s="396"/>
      <c r="BR59" s="396"/>
      <c r="BS59" s="396"/>
      <c r="BT59" s="396"/>
      <c r="BU59" s="396"/>
      <c r="BV59" s="397"/>
      <c r="BW59" s="392" t="s">
        <v>175</v>
      </c>
      <c r="BX59" s="392"/>
      <c r="BY59" s="392"/>
      <c r="BZ59" s="392"/>
      <c r="CA59" s="392"/>
      <c r="CB59" s="392"/>
      <c r="CC59" s="392"/>
      <c r="CD59" s="392"/>
      <c r="CE59" s="392"/>
      <c r="CF59" s="392"/>
      <c r="CG59" s="392"/>
      <c r="CH59" s="392"/>
      <c r="CI59" s="392"/>
      <c r="CJ59" s="392"/>
      <c r="CK59" s="392"/>
      <c r="CL59" s="392"/>
      <c r="CM59" s="399">
        <f>CM47+CM51+CM58</f>
        <v>1642200</v>
      </c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98"/>
      <c r="CZ59" s="398"/>
      <c r="DA59" s="398"/>
    </row>
    <row r="60" spans="1:105" s="129" customFormat="1" ht="13.5" customHeight="1">
      <c r="A60" s="489"/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89"/>
      <c r="AF60" s="489"/>
      <c r="AG60" s="489"/>
      <c r="AH60" s="489"/>
      <c r="AI60" s="489"/>
      <c r="AJ60" s="489"/>
      <c r="AK60" s="489"/>
      <c r="AL60" s="489"/>
      <c r="AM60" s="489"/>
      <c r="AN60" s="489"/>
      <c r="AO60" s="489"/>
      <c r="AP60" s="489"/>
      <c r="AQ60" s="489"/>
      <c r="AR60" s="489"/>
      <c r="AS60" s="489"/>
      <c r="AT60" s="489"/>
      <c r="AU60" s="489"/>
      <c r="AV60" s="489"/>
      <c r="AW60" s="489"/>
      <c r="AX60" s="489"/>
      <c r="AY60" s="489"/>
      <c r="AZ60" s="489"/>
      <c r="BA60" s="489"/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489"/>
      <c r="BX60" s="489"/>
      <c r="BY60" s="489"/>
      <c r="BZ60" s="489"/>
      <c r="CA60" s="489"/>
      <c r="CB60" s="489"/>
      <c r="CC60" s="489"/>
      <c r="CD60" s="489"/>
      <c r="CE60" s="489"/>
      <c r="CF60" s="489"/>
      <c r="CG60" s="489"/>
      <c r="CH60" s="489"/>
      <c r="CI60" s="489"/>
      <c r="CJ60" s="489"/>
      <c r="CK60" s="489"/>
      <c r="CL60" s="489"/>
      <c r="CM60" s="489"/>
      <c r="CN60" s="489"/>
      <c r="CO60" s="489"/>
      <c r="CP60" s="489"/>
      <c r="CQ60" s="489"/>
      <c r="CR60" s="489"/>
      <c r="CS60" s="489"/>
      <c r="CT60" s="489"/>
      <c r="CU60" s="489"/>
      <c r="CV60" s="489"/>
      <c r="CW60" s="489"/>
      <c r="CX60" s="489"/>
      <c r="CY60" s="489"/>
      <c r="CZ60" s="489"/>
      <c r="DA60" s="489"/>
    </row>
    <row r="61" spans="1:105" ht="3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</row>
    <row r="62" spans="1:105" s="130" customFormat="1" ht="48" customHeight="1">
      <c r="A62" s="490" t="s">
        <v>391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0"/>
      <c r="AA62" s="490"/>
      <c r="AB62" s="490"/>
      <c r="AC62" s="490"/>
      <c r="AD62" s="490"/>
      <c r="AE62" s="490"/>
      <c r="AF62" s="490"/>
      <c r="AG62" s="490"/>
      <c r="AH62" s="490"/>
      <c r="AI62" s="490"/>
      <c r="AJ62" s="490"/>
      <c r="AK62" s="490"/>
      <c r="AL62" s="490"/>
      <c r="AM62" s="490"/>
      <c r="AN62" s="490"/>
      <c r="AO62" s="490"/>
      <c r="AP62" s="490"/>
      <c r="AQ62" s="490"/>
      <c r="AR62" s="490"/>
      <c r="AS62" s="490"/>
      <c r="AT62" s="490"/>
      <c r="AU62" s="490"/>
      <c r="AV62" s="490"/>
      <c r="AW62" s="490"/>
      <c r="AX62" s="490"/>
      <c r="AY62" s="490"/>
      <c r="AZ62" s="490"/>
      <c r="BA62" s="490"/>
      <c r="BB62" s="490"/>
      <c r="BC62" s="490"/>
      <c r="BD62" s="490"/>
      <c r="BE62" s="490"/>
      <c r="BF62" s="490"/>
      <c r="BG62" s="490"/>
      <c r="BH62" s="490"/>
      <c r="BI62" s="490"/>
      <c r="BJ62" s="490"/>
      <c r="BK62" s="490"/>
      <c r="BL62" s="490"/>
      <c r="BM62" s="490"/>
      <c r="BN62" s="490"/>
      <c r="BO62" s="490"/>
      <c r="BP62" s="490"/>
      <c r="BQ62" s="490"/>
      <c r="BR62" s="490"/>
      <c r="BS62" s="490"/>
      <c r="BT62" s="490"/>
      <c r="BU62" s="490"/>
      <c r="BV62" s="490"/>
      <c r="BW62" s="490"/>
      <c r="BX62" s="490"/>
      <c r="BY62" s="490"/>
      <c r="BZ62" s="490"/>
      <c r="CA62" s="490"/>
      <c r="CB62" s="490"/>
      <c r="CC62" s="490"/>
      <c r="CD62" s="490"/>
      <c r="CE62" s="490"/>
      <c r="CF62" s="490"/>
      <c r="CG62" s="490"/>
      <c r="CH62" s="490"/>
      <c r="CI62" s="490"/>
      <c r="CJ62" s="490"/>
      <c r="CK62" s="490"/>
      <c r="CL62" s="490"/>
      <c r="CM62" s="490"/>
      <c r="CN62" s="490"/>
      <c r="CO62" s="490"/>
      <c r="CP62" s="490"/>
      <c r="CQ62" s="490"/>
      <c r="CR62" s="490"/>
      <c r="CS62" s="490"/>
      <c r="CT62" s="490"/>
      <c r="CU62" s="490"/>
      <c r="CV62" s="490"/>
      <c r="CW62" s="490"/>
      <c r="CX62" s="490"/>
      <c r="CY62" s="490"/>
      <c r="CZ62" s="490"/>
      <c r="DA62" s="490"/>
    </row>
    <row r="63" spans="1:105" ht="12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</row>
    <row r="64" spans="1:105" s="124" customFormat="1" ht="14.25">
      <c r="A64" s="400" t="s">
        <v>227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400"/>
      <c r="BN64" s="400"/>
      <c r="BO64" s="400"/>
      <c r="BP64" s="400"/>
      <c r="BQ64" s="400"/>
      <c r="BR64" s="400"/>
      <c r="BS64" s="400"/>
      <c r="BT64" s="400"/>
      <c r="BU64" s="400"/>
      <c r="BV64" s="400"/>
      <c r="BW64" s="400"/>
      <c r="BX64" s="400"/>
      <c r="BY64" s="400"/>
      <c r="BZ64" s="400"/>
      <c r="CA64" s="400"/>
      <c r="CB64" s="400"/>
      <c r="CC64" s="400"/>
      <c r="CD64" s="400"/>
      <c r="CE64" s="400"/>
      <c r="CF64" s="400"/>
      <c r="CG64" s="400"/>
      <c r="CH64" s="400"/>
      <c r="CI64" s="400"/>
      <c r="CJ64" s="400"/>
      <c r="CK64" s="400"/>
      <c r="CL64" s="400"/>
      <c r="CM64" s="400"/>
      <c r="CN64" s="400"/>
      <c r="CO64" s="400"/>
      <c r="CP64" s="400"/>
      <c r="CQ64" s="400"/>
      <c r="CR64" s="400"/>
      <c r="CS64" s="400"/>
      <c r="CT64" s="400"/>
      <c r="CU64" s="400"/>
      <c r="CV64" s="400"/>
      <c r="CW64" s="400"/>
      <c r="CX64" s="400"/>
      <c r="CY64" s="400"/>
      <c r="CZ64" s="400"/>
      <c r="DA64" s="400"/>
    </row>
    <row r="65" spans="1:105" ht="6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</row>
    <row r="66" spans="1:105" s="124" customFormat="1" ht="14.25">
      <c r="A66" s="491" t="s">
        <v>181</v>
      </c>
      <c r="B66" s="491"/>
      <c r="C66" s="491"/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2"/>
      <c r="CG66" s="492"/>
      <c r="CH66" s="492"/>
      <c r="CI66" s="492"/>
      <c r="CJ66" s="492"/>
      <c r="CK66" s="492"/>
      <c r="CL66" s="492"/>
      <c r="CM66" s="492"/>
      <c r="CN66" s="492"/>
      <c r="CO66" s="492"/>
      <c r="CP66" s="492"/>
      <c r="CQ66" s="492"/>
      <c r="CR66" s="492"/>
      <c r="CS66" s="492"/>
      <c r="CT66" s="492"/>
      <c r="CU66" s="492"/>
      <c r="CV66" s="492"/>
      <c r="CW66" s="492"/>
      <c r="CX66" s="492"/>
      <c r="CY66" s="492"/>
      <c r="CZ66" s="492"/>
      <c r="DA66" s="492"/>
    </row>
    <row r="67" spans="1:105" s="124" customFormat="1" ht="6" customHeight="1">
      <c r="A67" s="491"/>
      <c r="B67" s="491"/>
      <c r="C67" s="491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493"/>
      <c r="BT67" s="493"/>
      <c r="BU67" s="493"/>
      <c r="BV67" s="493"/>
      <c r="BW67" s="493"/>
      <c r="BX67" s="493"/>
      <c r="BY67" s="493"/>
      <c r="BZ67" s="493"/>
      <c r="CA67" s="493"/>
      <c r="CB67" s="493"/>
      <c r="CC67" s="493"/>
      <c r="CD67" s="493"/>
      <c r="CE67" s="493"/>
      <c r="CF67" s="493"/>
      <c r="CG67" s="493"/>
      <c r="CH67" s="493"/>
      <c r="CI67" s="493"/>
      <c r="CJ67" s="493"/>
      <c r="CK67" s="493"/>
      <c r="CL67" s="493"/>
      <c r="CM67" s="493"/>
      <c r="CN67" s="493"/>
      <c r="CO67" s="493"/>
      <c r="CP67" s="493"/>
      <c r="CQ67" s="493"/>
      <c r="CR67" s="493"/>
      <c r="CS67" s="493"/>
      <c r="CT67" s="493"/>
      <c r="CU67" s="493"/>
      <c r="CV67" s="493"/>
      <c r="CW67" s="493"/>
      <c r="CX67" s="493"/>
      <c r="CY67" s="493"/>
      <c r="CZ67" s="493"/>
      <c r="DA67" s="493"/>
    </row>
    <row r="68" spans="1:105" s="124" customFormat="1" ht="14.25">
      <c r="A68" s="494" t="s">
        <v>182</v>
      </c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5"/>
      <c r="BP68" s="495"/>
      <c r="BQ68" s="495"/>
      <c r="BR68" s="495"/>
      <c r="BS68" s="495"/>
      <c r="BT68" s="495"/>
      <c r="BU68" s="495"/>
      <c r="BV68" s="495"/>
      <c r="BW68" s="495"/>
      <c r="BX68" s="495"/>
      <c r="BY68" s="495"/>
      <c r="BZ68" s="495"/>
      <c r="CA68" s="495"/>
      <c r="CB68" s="495"/>
      <c r="CC68" s="495"/>
      <c r="CD68" s="495"/>
      <c r="CE68" s="495"/>
      <c r="CF68" s="495"/>
      <c r="CG68" s="495"/>
      <c r="CH68" s="495"/>
      <c r="CI68" s="495"/>
      <c r="CJ68" s="495"/>
      <c r="CK68" s="495"/>
      <c r="CL68" s="495"/>
      <c r="CM68" s="495"/>
      <c r="CN68" s="495"/>
      <c r="CO68" s="495"/>
      <c r="CP68" s="495"/>
      <c r="CQ68" s="495"/>
      <c r="CR68" s="495"/>
      <c r="CS68" s="495"/>
      <c r="CT68" s="495"/>
      <c r="CU68" s="495"/>
      <c r="CV68" s="495"/>
      <c r="CW68" s="495"/>
      <c r="CX68" s="495"/>
      <c r="CY68" s="495"/>
      <c r="CZ68" s="495"/>
      <c r="DA68" s="495"/>
    </row>
    <row r="69" spans="1:105" ht="10.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</row>
    <row r="70" spans="1:105" s="126" customFormat="1" ht="45" customHeight="1">
      <c r="A70" s="440" t="s">
        <v>64</v>
      </c>
      <c r="B70" s="441"/>
      <c r="C70" s="441"/>
      <c r="D70" s="441"/>
      <c r="E70" s="441"/>
      <c r="F70" s="441"/>
      <c r="G70" s="442"/>
      <c r="H70" s="440" t="s">
        <v>65</v>
      </c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41"/>
      <c r="AS70" s="441"/>
      <c r="AT70" s="441"/>
      <c r="AU70" s="441"/>
      <c r="AV70" s="441"/>
      <c r="AW70" s="441"/>
      <c r="AX70" s="441"/>
      <c r="AY70" s="441"/>
      <c r="AZ70" s="441"/>
      <c r="BA70" s="441"/>
      <c r="BB70" s="441"/>
      <c r="BC70" s="442"/>
      <c r="BD70" s="440" t="s">
        <v>228</v>
      </c>
      <c r="BE70" s="441"/>
      <c r="BF70" s="441"/>
      <c r="BG70" s="441"/>
      <c r="BH70" s="441"/>
      <c r="BI70" s="441"/>
      <c r="BJ70" s="441"/>
      <c r="BK70" s="441"/>
      <c r="BL70" s="441"/>
      <c r="BM70" s="441"/>
      <c r="BN70" s="441"/>
      <c r="BO70" s="441"/>
      <c r="BP70" s="441"/>
      <c r="BQ70" s="441"/>
      <c r="BR70" s="441"/>
      <c r="BS70" s="442"/>
      <c r="BT70" s="440" t="s">
        <v>229</v>
      </c>
      <c r="BU70" s="441"/>
      <c r="BV70" s="441"/>
      <c r="BW70" s="441"/>
      <c r="BX70" s="441"/>
      <c r="BY70" s="441"/>
      <c r="BZ70" s="441"/>
      <c r="CA70" s="441"/>
      <c r="CB70" s="441"/>
      <c r="CC70" s="441"/>
      <c r="CD70" s="441"/>
      <c r="CE70" s="441"/>
      <c r="CF70" s="441"/>
      <c r="CG70" s="441"/>
      <c r="CH70" s="441"/>
      <c r="CI70" s="442"/>
      <c r="CJ70" s="440" t="s">
        <v>230</v>
      </c>
      <c r="CK70" s="441"/>
      <c r="CL70" s="441"/>
      <c r="CM70" s="441"/>
      <c r="CN70" s="441"/>
      <c r="CO70" s="441"/>
      <c r="CP70" s="441"/>
      <c r="CQ70" s="441"/>
      <c r="CR70" s="441"/>
      <c r="CS70" s="441"/>
      <c r="CT70" s="441"/>
      <c r="CU70" s="441"/>
      <c r="CV70" s="441"/>
      <c r="CW70" s="441"/>
      <c r="CX70" s="441"/>
      <c r="CY70" s="441"/>
      <c r="CZ70" s="441"/>
      <c r="DA70" s="442"/>
    </row>
    <row r="71" spans="1:105" s="127" customFormat="1" ht="12.75">
      <c r="A71" s="443">
        <v>1</v>
      </c>
      <c r="B71" s="443"/>
      <c r="C71" s="443"/>
      <c r="D71" s="443"/>
      <c r="E71" s="443"/>
      <c r="F71" s="443"/>
      <c r="G71" s="443"/>
      <c r="H71" s="443">
        <v>2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443"/>
      <c r="AV71" s="443"/>
      <c r="AW71" s="443"/>
      <c r="AX71" s="443"/>
      <c r="AY71" s="443"/>
      <c r="AZ71" s="443"/>
      <c r="BA71" s="443"/>
      <c r="BB71" s="443"/>
      <c r="BC71" s="443"/>
      <c r="BD71" s="443">
        <v>3</v>
      </c>
      <c r="BE71" s="443"/>
      <c r="BF71" s="443"/>
      <c r="BG71" s="443"/>
      <c r="BH71" s="443"/>
      <c r="BI71" s="443"/>
      <c r="BJ71" s="443"/>
      <c r="BK71" s="443"/>
      <c r="BL71" s="443"/>
      <c r="BM71" s="443"/>
      <c r="BN71" s="443"/>
      <c r="BO71" s="443"/>
      <c r="BP71" s="443"/>
      <c r="BQ71" s="443"/>
      <c r="BR71" s="443"/>
      <c r="BS71" s="443"/>
      <c r="BT71" s="443">
        <v>4</v>
      </c>
      <c r="BU71" s="443"/>
      <c r="BV71" s="443"/>
      <c r="BW71" s="443"/>
      <c r="BX71" s="443"/>
      <c r="BY71" s="443"/>
      <c r="BZ71" s="443"/>
      <c r="CA71" s="443"/>
      <c r="CB71" s="443"/>
      <c r="CC71" s="443"/>
      <c r="CD71" s="443"/>
      <c r="CE71" s="443"/>
      <c r="CF71" s="443"/>
      <c r="CG71" s="443"/>
      <c r="CH71" s="443"/>
      <c r="CI71" s="443"/>
      <c r="CJ71" s="443">
        <v>5</v>
      </c>
      <c r="CK71" s="443"/>
      <c r="CL71" s="443"/>
      <c r="CM71" s="443"/>
      <c r="CN71" s="443"/>
      <c r="CO71" s="443"/>
      <c r="CP71" s="443"/>
      <c r="CQ71" s="443"/>
      <c r="CR71" s="443"/>
      <c r="CS71" s="443"/>
      <c r="CT71" s="443"/>
      <c r="CU71" s="443"/>
      <c r="CV71" s="443"/>
      <c r="CW71" s="443"/>
      <c r="CX71" s="443"/>
      <c r="CY71" s="443"/>
      <c r="CZ71" s="443"/>
      <c r="DA71" s="443"/>
    </row>
    <row r="72" spans="1:105" s="128" customFormat="1" ht="15" customHeight="1">
      <c r="A72" s="395"/>
      <c r="B72" s="395"/>
      <c r="C72" s="395"/>
      <c r="D72" s="395"/>
      <c r="E72" s="395"/>
      <c r="F72" s="395"/>
      <c r="G72" s="395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K72" s="394"/>
      <c r="AL72" s="394"/>
      <c r="AM72" s="394"/>
      <c r="AN72" s="394"/>
      <c r="AO72" s="394"/>
      <c r="AP72" s="394"/>
      <c r="AQ72" s="394"/>
      <c r="AR72" s="394"/>
      <c r="AS72" s="394"/>
      <c r="AT72" s="394"/>
      <c r="AU72" s="394"/>
      <c r="AV72" s="394"/>
      <c r="AW72" s="394"/>
      <c r="AX72" s="394"/>
      <c r="AY72" s="394"/>
      <c r="AZ72" s="394"/>
      <c r="BA72" s="394"/>
      <c r="BB72" s="394"/>
      <c r="BC72" s="394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  <c r="BQ72" s="392"/>
      <c r="BR72" s="392"/>
      <c r="BS72" s="392"/>
      <c r="BT72" s="392"/>
      <c r="BU72" s="392"/>
      <c r="BV72" s="392"/>
      <c r="BW72" s="392"/>
      <c r="BX72" s="392"/>
      <c r="BY72" s="392"/>
      <c r="BZ72" s="392"/>
      <c r="CA72" s="392"/>
      <c r="CB72" s="392"/>
      <c r="CC72" s="392"/>
      <c r="CD72" s="392"/>
      <c r="CE72" s="392"/>
      <c r="CF72" s="392"/>
      <c r="CG72" s="392"/>
      <c r="CH72" s="392"/>
      <c r="CI72" s="392"/>
      <c r="CJ72" s="392"/>
      <c r="CK72" s="392"/>
      <c r="CL72" s="392"/>
      <c r="CM72" s="392"/>
      <c r="CN72" s="392"/>
      <c r="CO72" s="392"/>
      <c r="CP72" s="392"/>
      <c r="CQ72" s="392"/>
      <c r="CR72" s="392"/>
      <c r="CS72" s="392"/>
      <c r="CT72" s="392"/>
      <c r="CU72" s="392"/>
      <c r="CV72" s="392"/>
      <c r="CW72" s="392"/>
      <c r="CX72" s="392"/>
      <c r="CY72" s="392"/>
      <c r="CZ72" s="392"/>
      <c r="DA72" s="392"/>
    </row>
    <row r="73" spans="1:105" s="128" customFormat="1" ht="15" customHeight="1">
      <c r="A73" s="395"/>
      <c r="B73" s="395"/>
      <c r="C73" s="395"/>
      <c r="D73" s="395"/>
      <c r="E73" s="395"/>
      <c r="F73" s="395"/>
      <c r="G73" s="395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394"/>
      <c r="AS73" s="394"/>
      <c r="AT73" s="394"/>
      <c r="AU73" s="394"/>
      <c r="AV73" s="394"/>
      <c r="AW73" s="394"/>
      <c r="AX73" s="394"/>
      <c r="AY73" s="394"/>
      <c r="AZ73" s="394"/>
      <c r="BA73" s="394"/>
      <c r="BB73" s="394"/>
      <c r="BC73" s="394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  <c r="BR73" s="392"/>
      <c r="BS73" s="392"/>
      <c r="BT73" s="392"/>
      <c r="BU73" s="392"/>
      <c r="BV73" s="392"/>
      <c r="BW73" s="392"/>
      <c r="BX73" s="392"/>
      <c r="BY73" s="392"/>
      <c r="BZ73" s="392"/>
      <c r="CA73" s="392"/>
      <c r="CB73" s="392"/>
      <c r="CC73" s="392"/>
      <c r="CD73" s="392"/>
      <c r="CE73" s="392"/>
      <c r="CF73" s="392"/>
      <c r="CG73" s="392"/>
      <c r="CH73" s="392"/>
      <c r="CI73" s="392"/>
      <c r="CJ73" s="392"/>
      <c r="CK73" s="392"/>
      <c r="CL73" s="392"/>
      <c r="CM73" s="392"/>
      <c r="CN73" s="392"/>
      <c r="CO73" s="392"/>
      <c r="CP73" s="392"/>
      <c r="CQ73" s="392"/>
      <c r="CR73" s="392"/>
      <c r="CS73" s="392"/>
      <c r="CT73" s="392"/>
      <c r="CU73" s="392"/>
      <c r="CV73" s="392"/>
      <c r="CW73" s="392"/>
      <c r="CX73" s="392"/>
      <c r="CY73" s="392"/>
      <c r="CZ73" s="392"/>
      <c r="DA73" s="392"/>
    </row>
    <row r="74" spans="1:105" s="128" customFormat="1" ht="15" customHeight="1">
      <c r="A74" s="395"/>
      <c r="B74" s="395"/>
      <c r="C74" s="395"/>
      <c r="D74" s="395"/>
      <c r="E74" s="395"/>
      <c r="F74" s="395"/>
      <c r="G74" s="395"/>
      <c r="H74" s="444" t="s">
        <v>192</v>
      </c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4"/>
      <c r="AK74" s="444"/>
      <c r="AL74" s="444"/>
      <c r="AM74" s="444"/>
      <c r="AN74" s="444"/>
      <c r="AO74" s="444"/>
      <c r="AP74" s="444"/>
      <c r="AQ74" s="444"/>
      <c r="AR74" s="444"/>
      <c r="AS74" s="444"/>
      <c r="AT74" s="444"/>
      <c r="AU74" s="444"/>
      <c r="AV74" s="444"/>
      <c r="AW74" s="444"/>
      <c r="AX74" s="444"/>
      <c r="AY74" s="444"/>
      <c r="AZ74" s="444"/>
      <c r="BA74" s="444"/>
      <c r="BB74" s="444"/>
      <c r="BC74" s="445"/>
      <c r="BD74" s="392" t="s">
        <v>175</v>
      </c>
      <c r="BE74" s="392"/>
      <c r="BF74" s="392"/>
      <c r="BG74" s="392"/>
      <c r="BH74" s="392"/>
      <c r="BI74" s="392"/>
      <c r="BJ74" s="392"/>
      <c r="BK74" s="392"/>
      <c r="BL74" s="392"/>
      <c r="BM74" s="392"/>
      <c r="BN74" s="392"/>
      <c r="BO74" s="392"/>
      <c r="BP74" s="392"/>
      <c r="BQ74" s="392"/>
      <c r="BR74" s="392"/>
      <c r="BS74" s="392"/>
      <c r="BT74" s="392" t="s">
        <v>175</v>
      </c>
      <c r="BU74" s="392"/>
      <c r="BV74" s="392"/>
      <c r="BW74" s="392"/>
      <c r="BX74" s="392"/>
      <c r="BY74" s="392"/>
      <c r="BZ74" s="392"/>
      <c r="CA74" s="392"/>
      <c r="CB74" s="392"/>
      <c r="CC74" s="392"/>
      <c r="CD74" s="392"/>
      <c r="CE74" s="392"/>
      <c r="CF74" s="392"/>
      <c r="CG74" s="392"/>
      <c r="CH74" s="392"/>
      <c r="CI74" s="392"/>
      <c r="CJ74" s="392"/>
      <c r="CK74" s="392"/>
      <c r="CL74" s="392"/>
      <c r="CM74" s="392"/>
      <c r="CN74" s="392"/>
      <c r="CO74" s="392"/>
      <c r="CP74" s="392"/>
      <c r="CQ74" s="392"/>
      <c r="CR74" s="392"/>
      <c r="CS74" s="392"/>
      <c r="CT74" s="392"/>
      <c r="CU74" s="392"/>
      <c r="CV74" s="392"/>
      <c r="CW74" s="392"/>
      <c r="CX74" s="392"/>
      <c r="CY74" s="392"/>
      <c r="CZ74" s="392"/>
      <c r="DA74" s="392"/>
    </row>
    <row r="75" spans="1:105" s="129" customFormat="1" ht="12" customHeight="1">
      <c r="A75" s="489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89"/>
      <c r="AL75" s="489"/>
      <c r="AM75" s="489"/>
      <c r="AN75" s="489"/>
      <c r="AO75" s="489"/>
      <c r="AP75" s="489"/>
      <c r="AQ75" s="489"/>
      <c r="AR75" s="489"/>
      <c r="AS75" s="489"/>
      <c r="AT75" s="489"/>
      <c r="AU75" s="489"/>
      <c r="AV75" s="489"/>
      <c r="AW75" s="489"/>
      <c r="AX75" s="489"/>
      <c r="AY75" s="489"/>
      <c r="AZ75" s="489"/>
      <c r="BA75" s="489"/>
      <c r="BB75" s="489"/>
      <c r="BC75" s="489"/>
      <c r="BD75" s="489"/>
      <c r="BE75" s="489"/>
      <c r="BF75" s="489"/>
      <c r="BG75" s="489"/>
      <c r="BH75" s="489"/>
      <c r="BI75" s="489"/>
      <c r="BJ75" s="489"/>
      <c r="BK75" s="489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89"/>
      <c r="CA75" s="489"/>
      <c r="CB75" s="489"/>
      <c r="CC75" s="489"/>
      <c r="CD75" s="489"/>
      <c r="CE75" s="489"/>
      <c r="CF75" s="489"/>
      <c r="CG75" s="489"/>
      <c r="CH75" s="489"/>
      <c r="CI75" s="489"/>
      <c r="CJ75" s="489"/>
      <c r="CK75" s="489"/>
      <c r="CL75" s="489"/>
      <c r="CM75" s="489"/>
      <c r="CN75" s="489"/>
      <c r="CO75" s="489"/>
      <c r="CP75" s="489"/>
      <c r="CQ75" s="489"/>
      <c r="CR75" s="489"/>
      <c r="CS75" s="489"/>
      <c r="CT75" s="489"/>
      <c r="CU75" s="489"/>
      <c r="CV75" s="489"/>
      <c r="CW75" s="489"/>
      <c r="CX75" s="489"/>
      <c r="CY75" s="489"/>
      <c r="CZ75" s="489"/>
      <c r="DA75" s="489"/>
    </row>
    <row r="76" spans="1:105" s="124" customFormat="1" ht="14.25">
      <c r="A76" s="400" t="s">
        <v>231</v>
      </c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400"/>
      <c r="BN76" s="400"/>
      <c r="BO76" s="400"/>
      <c r="BP76" s="400"/>
      <c r="BQ76" s="400"/>
      <c r="BR76" s="400"/>
      <c r="BS76" s="400"/>
      <c r="BT76" s="400"/>
      <c r="BU76" s="400"/>
      <c r="BV76" s="400"/>
      <c r="BW76" s="400"/>
      <c r="BX76" s="400"/>
      <c r="BY76" s="400"/>
      <c r="BZ76" s="400"/>
      <c r="CA76" s="400"/>
      <c r="CB76" s="400"/>
      <c r="CC76" s="400"/>
      <c r="CD76" s="400"/>
      <c r="CE76" s="400"/>
      <c r="CF76" s="400"/>
      <c r="CG76" s="400"/>
      <c r="CH76" s="400"/>
      <c r="CI76" s="400"/>
      <c r="CJ76" s="400"/>
      <c r="CK76" s="400"/>
      <c r="CL76" s="400"/>
      <c r="CM76" s="400"/>
      <c r="CN76" s="400"/>
      <c r="CO76" s="400"/>
      <c r="CP76" s="400"/>
      <c r="CQ76" s="400"/>
      <c r="CR76" s="400"/>
      <c r="CS76" s="400"/>
      <c r="CT76" s="400"/>
      <c r="CU76" s="400"/>
      <c r="CV76" s="400"/>
      <c r="CW76" s="400"/>
      <c r="CX76" s="400"/>
      <c r="CY76" s="400"/>
      <c r="CZ76" s="400"/>
      <c r="DA76" s="400"/>
    </row>
    <row r="77" spans="1:105" s="124" customFormat="1" ht="55.5" customHeight="1">
      <c r="A77" s="440" t="s">
        <v>64</v>
      </c>
      <c r="B77" s="441"/>
      <c r="C77" s="441"/>
      <c r="D77" s="441"/>
      <c r="E77" s="441"/>
      <c r="F77" s="441"/>
      <c r="G77" s="442"/>
      <c r="H77" s="440" t="s">
        <v>232</v>
      </c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  <c r="AM77" s="441"/>
      <c r="AN77" s="441"/>
      <c r="AO77" s="441"/>
      <c r="AP77" s="441"/>
      <c r="AQ77" s="441"/>
      <c r="AR77" s="441"/>
      <c r="AS77" s="441"/>
      <c r="AT77" s="441"/>
      <c r="AU77" s="441"/>
      <c r="AV77" s="441"/>
      <c r="AW77" s="441"/>
      <c r="AX77" s="441"/>
      <c r="AY77" s="441"/>
      <c r="AZ77" s="441"/>
      <c r="BA77" s="441"/>
      <c r="BB77" s="441"/>
      <c r="BC77" s="442"/>
      <c r="BD77" s="440" t="s">
        <v>233</v>
      </c>
      <c r="BE77" s="441"/>
      <c r="BF77" s="441"/>
      <c r="BG77" s="441"/>
      <c r="BH77" s="441"/>
      <c r="BI77" s="441"/>
      <c r="BJ77" s="441"/>
      <c r="BK77" s="441"/>
      <c r="BL77" s="441"/>
      <c r="BM77" s="441"/>
      <c r="BN77" s="441"/>
      <c r="BO77" s="441"/>
      <c r="BP77" s="441"/>
      <c r="BQ77" s="441"/>
      <c r="BR77" s="441"/>
      <c r="BS77" s="442"/>
      <c r="BT77" s="440" t="s">
        <v>234</v>
      </c>
      <c r="BU77" s="441"/>
      <c r="BV77" s="441"/>
      <c r="BW77" s="441"/>
      <c r="BX77" s="441"/>
      <c r="BY77" s="441"/>
      <c r="BZ77" s="441"/>
      <c r="CA77" s="441"/>
      <c r="CB77" s="441"/>
      <c r="CC77" s="441"/>
      <c r="CD77" s="442"/>
      <c r="CE77" s="440" t="s">
        <v>235</v>
      </c>
      <c r="CF77" s="441"/>
      <c r="CG77" s="441"/>
      <c r="CH77" s="441"/>
      <c r="CI77" s="441"/>
      <c r="CJ77" s="441"/>
      <c r="CK77" s="441"/>
      <c r="CL77" s="441"/>
      <c r="CM77" s="441"/>
      <c r="CN77" s="441"/>
      <c r="CO77" s="441"/>
      <c r="CP77" s="441"/>
      <c r="CQ77" s="441"/>
      <c r="CR77" s="441"/>
      <c r="CS77" s="441"/>
      <c r="CT77" s="441"/>
      <c r="CU77" s="441"/>
      <c r="CV77" s="441"/>
      <c r="CW77" s="441"/>
      <c r="CX77" s="441"/>
      <c r="CY77" s="441"/>
      <c r="CZ77" s="441"/>
      <c r="DA77" s="442"/>
    </row>
    <row r="78" spans="1:105" s="124" customFormat="1" ht="14.25">
      <c r="A78" s="443">
        <v>1</v>
      </c>
      <c r="B78" s="443"/>
      <c r="C78" s="443"/>
      <c r="D78" s="443"/>
      <c r="E78" s="443"/>
      <c r="F78" s="443"/>
      <c r="G78" s="443"/>
      <c r="H78" s="443">
        <v>2</v>
      </c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443"/>
      <c r="AP78" s="443"/>
      <c r="AQ78" s="443"/>
      <c r="AR78" s="443"/>
      <c r="AS78" s="443"/>
      <c r="AT78" s="443"/>
      <c r="AU78" s="443"/>
      <c r="AV78" s="443"/>
      <c r="AW78" s="443"/>
      <c r="AX78" s="443"/>
      <c r="AY78" s="443"/>
      <c r="AZ78" s="443"/>
      <c r="BA78" s="443"/>
      <c r="BB78" s="443"/>
      <c r="BC78" s="443"/>
      <c r="BD78" s="443">
        <v>3</v>
      </c>
      <c r="BE78" s="443"/>
      <c r="BF78" s="443"/>
      <c r="BG78" s="443"/>
      <c r="BH78" s="443"/>
      <c r="BI78" s="443"/>
      <c r="BJ78" s="443"/>
      <c r="BK78" s="443"/>
      <c r="BL78" s="443"/>
      <c r="BM78" s="443"/>
      <c r="BN78" s="443"/>
      <c r="BO78" s="443"/>
      <c r="BP78" s="443"/>
      <c r="BQ78" s="443"/>
      <c r="BR78" s="443"/>
      <c r="BS78" s="443"/>
      <c r="BT78" s="443">
        <v>4</v>
      </c>
      <c r="BU78" s="443"/>
      <c r="BV78" s="443"/>
      <c r="BW78" s="443"/>
      <c r="BX78" s="443"/>
      <c r="BY78" s="443"/>
      <c r="BZ78" s="443"/>
      <c r="CA78" s="443"/>
      <c r="CB78" s="443"/>
      <c r="CC78" s="443"/>
      <c r="CD78" s="443"/>
      <c r="CE78" s="443">
        <v>5</v>
      </c>
      <c r="CF78" s="443"/>
      <c r="CG78" s="443"/>
      <c r="CH78" s="443"/>
      <c r="CI78" s="443"/>
      <c r="CJ78" s="443"/>
      <c r="CK78" s="443"/>
      <c r="CL78" s="443"/>
      <c r="CM78" s="443"/>
      <c r="CN78" s="443"/>
      <c r="CO78" s="443"/>
      <c r="CP78" s="443"/>
      <c r="CQ78" s="443"/>
      <c r="CR78" s="443"/>
      <c r="CS78" s="443"/>
      <c r="CT78" s="443"/>
      <c r="CU78" s="443"/>
      <c r="CV78" s="443"/>
      <c r="CW78" s="443"/>
      <c r="CX78" s="443"/>
      <c r="CY78" s="443"/>
      <c r="CZ78" s="443"/>
      <c r="DA78" s="443"/>
    </row>
    <row r="79" spans="1:105" s="124" customFormat="1" ht="14.25">
      <c r="A79" s="395"/>
      <c r="B79" s="395"/>
      <c r="C79" s="395"/>
      <c r="D79" s="395"/>
      <c r="E79" s="395"/>
      <c r="F79" s="395"/>
      <c r="G79" s="395"/>
      <c r="H79" s="396" t="s">
        <v>311</v>
      </c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7"/>
      <c r="BD79" s="392"/>
      <c r="BE79" s="392"/>
      <c r="BF79" s="392"/>
      <c r="BG79" s="392"/>
      <c r="BH79" s="392"/>
      <c r="BI79" s="392"/>
      <c r="BJ79" s="392"/>
      <c r="BK79" s="392"/>
      <c r="BL79" s="392"/>
      <c r="BM79" s="392"/>
      <c r="BN79" s="392"/>
      <c r="BO79" s="392"/>
      <c r="BP79" s="392"/>
      <c r="BQ79" s="392"/>
      <c r="BR79" s="392"/>
      <c r="BS79" s="392"/>
      <c r="BT79" s="392" t="s">
        <v>175</v>
      </c>
      <c r="BU79" s="392"/>
      <c r="BV79" s="392"/>
      <c r="BW79" s="392"/>
      <c r="BX79" s="392"/>
      <c r="BY79" s="392"/>
      <c r="BZ79" s="392"/>
      <c r="CA79" s="392"/>
      <c r="CB79" s="392"/>
      <c r="CC79" s="392"/>
      <c r="CD79" s="392"/>
      <c r="CE79" s="438">
        <f>CE89+CE98+CE108</f>
        <v>883400</v>
      </c>
      <c r="CF79" s="434"/>
      <c r="CG79" s="434"/>
      <c r="CH79" s="434"/>
      <c r="CI79" s="434"/>
      <c r="CJ79" s="434"/>
      <c r="CK79" s="434"/>
      <c r="CL79" s="434"/>
      <c r="CM79" s="434"/>
      <c r="CN79" s="434"/>
      <c r="CO79" s="434"/>
      <c r="CP79" s="434"/>
      <c r="CQ79" s="434"/>
      <c r="CR79" s="434"/>
      <c r="CS79" s="434"/>
      <c r="CT79" s="434"/>
      <c r="CU79" s="434"/>
      <c r="CV79" s="434"/>
      <c r="CW79" s="434"/>
      <c r="CX79" s="434"/>
      <c r="CY79" s="434"/>
      <c r="CZ79" s="434"/>
      <c r="DA79" s="434"/>
    </row>
    <row r="80" spans="1:105" s="138" customFormat="1" ht="14.25">
      <c r="A80" s="132"/>
      <c r="B80" s="132"/>
      <c r="C80" s="132"/>
      <c r="D80" s="132"/>
      <c r="E80" s="132"/>
      <c r="F80" s="132"/>
      <c r="G80" s="132"/>
      <c r="H80" s="497"/>
      <c r="I80" s="497"/>
      <c r="J80" s="497"/>
      <c r="K80" s="49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8"/>
      <c r="Y80" s="498"/>
      <c r="Z80" s="498"/>
      <c r="AA80" s="498"/>
      <c r="AB80" s="498"/>
      <c r="AC80" s="498"/>
      <c r="AD80" s="498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498"/>
      <c r="BC80" s="498"/>
      <c r="BD80" s="499"/>
      <c r="BE80" s="499"/>
      <c r="BF80" s="499"/>
      <c r="BG80" s="499"/>
      <c r="BH80" s="499"/>
      <c r="BI80" s="499"/>
      <c r="BJ80" s="499"/>
      <c r="BK80" s="499"/>
      <c r="BL80" s="499"/>
      <c r="BM80" s="499"/>
      <c r="BN80" s="499"/>
      <c r="BO80" s="499"/>
      <c r="BP80" s="499"/>
      <c r="BQ80" s="499"/>
      <c r="BR80" s="499"/>
      <c r="BS80" s="499"/>
      <c r="BT80" s="499"/>
      <c r="BU80" s="499"/>
      <c r="BV80" s="499"/>
      <c r="BW80" s="499"/>
      <c r="BX80" s="499"/>
      <c r="BY80" s="499"/>
      <c r="BZ80" s="499"/>
      <c r="CA80" s="499"/>
      <c r="CB80" s="499"/>
      <c r="CC80" s="499"/>
      <c r="CD80" s="499"/>
      <c r="CE80" s="500"/>
      <c r="CF80" s="501"/>
      <c r="CG80" s="501"/>
      <c r="CH80" s="501"/>
      <c r="CI80" s="501"/>
      <c r="CJ80" s="501"/>
      <c r="CK80" s="501"/>
      <c r="CL80" s="501"/>
      <c r="CM80" s="501"/>
      <c r="CN80" s="501"/>
      <c r="CO80" s="501"/>
      <c r="CP80" s="501"/>
      <c r="CQ80" s="501"/>
      <c r="CR80" s="501"/>
      <c r="CS80" s="501"/>
      <c r="CT80" s="501"/>
      <c r="CU80" s="501"/>
      <c r="CV80" s="501"/>
      <c r="CW80" s="501"/>
      <c r="CX80" s="501"/>
      <c r="CY80" s="501"/>
      <c r="CZ80" s="501"/>
      <c r="DA80" s="501"/>
    </row>
    <row r="81" spans="1:105" s="124" customFormat="1" ht="14.25">
      <c r="A81" s="400" t="s">
        <v>181</v>
      </c>
      <c r="B81" s="400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502" t="s">
        <v>312</v>
      </c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502"/>
      <c r="AL81" s="502"/>
      <c r="AM81" s="502"/>
      <c r="AN81" s="502"/>
      <c r="AO81" s="502"/>
      <c r="AP81" s="502"/>
      <c r="AQ81" s="502"/>
      <c r="AR81" s="502"/>
      <c r="AS81" s="502"/>
      <c r="AT81" s="502"/>
      <c r="AU81" s="502"/>
      <c r="AV81" s="502"/>
      <c r="AW81" s="502"/>
      <c r="AX81" s="502"/>
      <c r="AY81" s="502"/>
      <c r="AZ81" s="502"/>
      <c r="BA81" s="502"/>
      <c r="BB81" s="502"/>
      <c r="BC81" s="502"/>
      <c r="BD81" s="502"/>
      <c r="BE81" s="502"/>
      <c r="BF81" s="502"/>
      <c r="BG81" s="502"/>
      <c r="BH81" s="502"/>
      <c r="BI81" s="502"/>
      <c r="BJ81" s="502"/>
      <c r="BK81" s="502"/>
      <c r="BL81" s="502"/>
      <c r="BM81" s="502"/>
      <c r="BN81" s="502"/>
      <c r="BO81" s="502"/>
      <c r="BP81" s="502"/>
      <c r="BQ81" s="502"/>
      <c r="BR81" s="502"/>
      <c r="BS81" s="502"/>
      <c r="BT81" s="502"/>
      <c r="BU81" s="502"/>
      <c r="BV81" s="502"/>
      <c r="BW81" s="502"/>
      <c r="BX81" s="502"/>
      <c r="BY81" s="502"/>
      <c r="BZ81" s="502"/>
      <c r="CA81" s="502"/>
      <c r="CB81" s="502"/>
      <c r="CC81" s="502"/>
      <c r="CD81" s="502"/>
      <c r="CE81" s="502"/>
      <c r="CF81" s="502"/>
      <c r="CG81" s="502"/>
      <c r="CH81" s="502"/>
      <c r="CI81" s="502"/>
      <c r="CJ81" s="502"/>
      <c r="CK81" s="502"/>
      <c r="CL81" s="502"/>
      <c r="CM81" s="502"/>
      <c r="CN81" s="502"/>
      <c r="CO81" s="502"/>
      <c r="CP81" s="502"/>
      <c r="CQ81" s="502"/>
      <c r="CR81" s="502"/>
      <c r="CS81" s="502"/>
      <c r="CT81" s="502"/>
      <c r="CU81" s="502"/>
      <c r="CV81" s="502"/>
      <c r="CW81" s="502"/>
      <c r="CX81" s="502"/>
      <c r="CY81" s="502"/>
      <c r="CZ81" s="502"/>
      <c r="DA81" s="502"/>
    </row>
    <row r="82" spans="1:105" s="124" customFormat="1" ht="6" customHeight="1">
      <c r="A82" s="491"/>
      <c r="B82" s="491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  <c r="AT82" s="493"/>
      <c r="AU82" s="493"/>
      <c r="AV82" s="493"/>
      <c r="AW82" s="493"/>
      <c r="AX82" s="493"/>
      <c r="AY82" s="493"/>
      <c r="AZ82" s="493"/>
      <c r="BA82" s="493"/>
      <c r="BB82" s="493"/>
      <c r="BC82" s="493"/>
      <c r="BD82" s="493"/>
      <c r="BE82" s="493"/>
      <c r="BF82" s="493"/>
      <c r="BG82" s="493"/>
      <c r="BH82" s="493"/>
      <c r="BI82" s="493"/>
      <c r="BJ82" s="493"/>
      <c r="BK82" s="493"/>
      <c r="BL82" s="493"/>
      <c r="BM82" s="493"/>
      <c r="BN82" s="493"/>
      <c r="BO82" s="493"/>
      <c r="BP82" s="493"/>
      <c r="BQ82" s="493"/>
      <c r="BR82" s="493"/>
      <c r="BS82" s="493"/>
      <c r="BT82" s="493"/>
      <c r="BU82" s="493"/>
      <c r="BV82" s="493"/>
      <c r="BW82" s="493"/>
      <c r="BX82" s="493"/>
      <c r="BY82" s="493"/>
      <c r="BZ82" s="493"/>
      <c r="CA82" s="493"/>
      <c r="CB82" s="493"/>
      <c r="CC82" s="493"/>
      <c r="CD82" s="493"/>
      <c r="CE82" s="493"/>
      <c r="CF82" s="493"/>
      <c r="CG82" s="493"/>
      <c r="CH82" s="493"/>
      <c r="CI82" s="493"/>
      <c r="CJ82" s="493"/>
      <c r="CK82" s="493"/>
      <c r="CL82" s="493"/>
      <c r="CM82" s="493"/>
      <c r="CN82" s="493"/>
      <c r="CO82" s="493"/>
      <c r="CP82" s="493"/>
      <c r="CQ82" s="493"/>
      <c r="CR82" s="493"/>
      <c r="CS82" s="493"/>
      <c r="CT82" s="493"/>
      <c r="CU82" s="493"/>
      <c r="CV82" s="493"/>
      <c r="CW82" s="493"/>
      <c r="CX82" s="493"/>
      <c r="CY82" s="493"/>
      <c r="CZ82" s="493"/>
      <c r="DA82" s="493"/>
    </row>
    <row r="83" spans="1:105" s="124" customFormat="1" ht="14.25">
      <c r="A83" s="494" t="s">
        <v>182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94"/>
      <c r="U83" s="494"/>
      <c r="V83" s="494"/>
      <c r="W83" s="494"/>
      <c r="X83" s="494"/>
      <c r="Y83" s="494"/>
      <c r="Z83" s="49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4"/>
      <c r="AN83" s="494"/>
      <c r="AO83" s="494"/>
      <c r="AP83" s="503" t="s">
        <v>313</v>
      </c>
      <c r="AQ83" s="503"/>
      <c r="AR83" s="503"/>
      <c r="AS83" s="503"/>
      <c r="AT83" s="503"/>
      <c r="AU83" s="503"/>
      <c r="AV83" s="503"/>
      <c r="AW83" s="503"/>
      <c r="AX83" s="503"/>
      <c r="AY83" s="503"/>
      <c r="AZ83" s="503"/>
      <c r="BA83" s="503"/>
      <c r="BB83" s="503"/>
      <c r="BC83" s="503"/>
      <c r="BD83" s="503"/>
      <c r="BE83" s="503"/>
      <c r="BF83" s="503"/>
      <c r="BG83" s="503"/>
      <c r="BH83" s="503"/>
      <c r="BI83" s="503"/>
      <c r="BJ83" s="503"/>
      <c r="BK83" s="503"/>
      <c r="BL83" s="503"/>
      <c r="BM83" s="503"/>
      <c r="BN83" s="503"/>
      <c r="BO83" s="503"/>
      <c r="BP83" s="503"/>
      <c r="BQ83" s="503"/>
      <c r="BR83" s="503"/>
      <c r="BS83" s="503"/>
      <c r="BT83" s="503"/>
      <c r="BU83" s="503"/>
      <c r="BV83" s="503"/>
      <c r="BW83" s="503"/>
      <c r="BX83" s="503"/>
      <c r="BY83" s="503"/>
      <c r="BZ83" s="503"/>
      <c r="CA83" s="503"/>
      <c r="CB83" s="503"/>
      <c r="CC83" s="503"/>
      <c r="CD83" s="503"/>
      <c r="CE83" s="503"/>
      <c r="CF83" s="503"/>
      <c r="CG83" s="503"/>
      <c r="CH83" s="503"/>
      <c r="CI83" s="503"/>
      <c r="CJ83" s="503"/>
      <c r="CK83" s="503"/>
      <c r="CL83" s="503"/>
      <c r="CM83" s="503"/>
      <c r="CN83" s="503"/>
      <c r="CO83" s="503"/>
      <c r="CP83" s="503"/>
      <c r="CQ83" s="503"/>
      <c r="CR83" s="503"/>
      <c r="CS83" s="503"/>
      <c r="CT83" s="503"/>
      <c r="CU83" s="503"/>
      <c r="CV83" s="503"/>
      <c r="CW83" s="503"/>
      <c r="CX83" s="503"/>
      <c r="CY83" s="503"/>
      <c r="CZ83" s="503"/>
      <c r="DA83" s="503"/>
    </row>
    <row r="84" spans="1:105" ht="10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</row>
    <row r="85" spans="1:105" s="126" customFormat="1" ht="55.5" customHeight="1">
      <c r="A85" s="440" t="s">
        <v>64</v>
      </c>
      <c r="B85" s="441"/>
      <c r="C85" s="441"/>
      <c r="D85" s="441"/>
      <c r="E85" s="441"/>
      <c r="F85" s="441"/>
      <c r="G85" s="442"/>
      <c r="H85" s="440" t="s">
        <v>232</v>
      </c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1"/>
      <c r="AS85" s="441"/>
      <c r="AT85" s="441"/>
      <c r="AU85" s="441"/>
      <c r="AV85" s="441"/>
      <c r="AW85" s="441"/>
      <c r="AX85" s="441"/>
      <c r="AY85" s="441"/>
      <c r="AZ85" s="441"/>
      <c r="BA85" s="441"/>
      <c r="BB85" s="441"/>
      <c r="BC85" s="442"/>
      <c r="BD85" s="440" t="s">
        <v>233</v>
      </c>
      <c r="BE85" s="441"/>
      <c r="BF85" s="441"/>
      <c r="BG85" s="441"/>
      <c r="BH85" s="441"/>
      <c r="BI85" s="441"/>
      <c r="BJ85" s="441"/>
      <c r="BK85" s="441"/>
      <c r="BL85" s="441"/>
      <c r="BM85" s="441"/>
      <c r="BN85" s="441"/>
      <c r="BO85" s="441"/>
      <c r="BP85" s="441"/>
      <c r="BQ85" s="441"/>
      <c r="BR85" s="441"/>
      <c r="BS85" s="442"/>
      <c r="BT85" s="440" t="s">
        <v>234</v>
      </c>
      <c r="BU85" s="441"/>
      <c r="BV85" s="441"/>
      <c r="BW85" s="441"/>
      <c r="BX85" s="441"/>
      <c r="BY85" s="441"/>
      <c r="BZ85" s="441"/>
      <c r="CA85" s="441"/>
      <c r="CB85" s="441"/>
      <c r="CC85" s="441"/>
      <c r="CD85" s="442"/>
      <c r="CE85" s="440" t="s">
        <v>235</v>
      </c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1"/>
      <c r="CW85" s="441"/>
      <c r="CX85" s="441"/>
      <c r="CY85" s="441"/>
      <c r="CZ85" s="441"/>
      <c r="DA85" s="442"/>
    </row>
    <row r="86" spans="1:105" s="127" customFormat="1" ht="12.75">
      <c r="A86" s="443">
        <v>1</v>
      </c>
      <c r="B86" s="443"/>
      <c r="C86" s="443"/>
      <c r="D86" s="443"/>
      <c r="E86" s="443"/>
      <c r="F86" s="443"/>
      <c r="G86" s="443"/>
      <c r="H86" s="443">
        <v>2</v>
      </c>
      <c r="I86" s="443"/>
      <c r="J86" s="443"/>
      <c r="K86" s="443"/>
      <c r="L86" s="443"/>
      <c r="M86" s="443"/>
      <c r="N86" s="443"/>
      <c r="O86" s="443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3"/>
      <c r="AO86" s="443"/>
      <c r="AP86" s="443"/>
      <c r="AQ86" s="443"/>
      <c r="AR86" s="443"/>
      <c r="AS86" s="443"/>
      <c r="AT86" s="443"/>
      <c r="AU86" s="443"/>
      <c r="AV86" s="443"/>
      <c r="AW86" s="443"/>
      <c r="AX86" s="443"/>
      <c r="AY86" s="443"/>
      <c r="AZ86" s="443"/>
      <c r="BA86" s="443"/>
      <c r="BB86" s="443"/>
      <c r="BC86" s="443"/>
      <c r="BD86" s="443">
        <v>3</v>
      </c>
      <c r="BE86" s="443"/>
      <c r="BF86" s="443"/>
      <c r="BG86" s="443"/>
      <c r="BH86" s="443"/>
      <c r="BI86" s="443"/>
      <c r="BJ86" s="443"/>
      <c r="BK86" s="443"/>
      <c r="BL86" s="443"/>
      <c r="BM86" s="443"/>
      <c r="BN86" s="443"/>
      <c r="BO86" s="443"/>
      <c r="BP86" s="443"/>
      <c r="BQ86" s="443"/>
      <c r="BR86" s="443"/>
      <c r="BS86" s="443"/>
      <c r="BT86" s="443">
        <v>4</v>
      </c>
      <c r="BU86" s="443"/>
      <c r="BV86" s="443"/>
      <c r="BW86" s="443"/>
      <c r="BX86" s="443"/>
      <c r="BY86" s="443"/>
      <c r="BZ86" s="443"/>
      <c r="CA86" s="443"/>
      <c r="CB86" s="443"/>
      <c r="CC86" s="443"/>
      <c r="CD86" s="443"/>
      <c r="CE86" s="443">
        <v>5</v>
      </c>
      <c r="CF86" s="443"/>
      <c r="CG86" s="443"/>
      <c r="CH86" s="443"/>
      <c r="CI86" s="443"/>
      <c r="CJ86" s="443"/>
      <c r="CK86" s="443"/>
      <c r="CL86" s="443"/>
      <c r="CM86" s="443"/>
      <c r="CN86" s="443"/>
      <c r="CO86" s="443"/>
      <c r="CP86" s="443"/>
      <c r="CQ86" s="443"/>
      <c r="CR86" s="443"/>
      <c r="CS86" s="443"/>
      <c r="CT86" s="443"/>
      <c r="CU86" s="443"/>
      <c r="CV86" s="443"/>
      <c r="CW86" s="443"/>
      <c r="CX86" s="443"/>
      <c r="CY86" s="443"/>
      <c r="CZ86" s="443"/>
      <c r="DA86" s="443"/>
    </row>
    <row r="87" spans="1:105" s="128" customFormat="1" ht="15" customHeight="1">
      <c r="A87" s="395" t="s">
        <v>42</v>
      </c>
      <c r="B87" s="395"/>
      <c r="C87" s="395"/>
      <c r="D87" s="395"/>
      <c r="E87" s="395"/>
      <c r="F87" s="395"/>
      <c r="G87" s="395"/>
      <c r="H87" s="394" t="s">
        <v>314</v>
      </c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504"/>
      <c r="BE87" s="504"/>
      <c r="BF87" s="504"/>
      <c r="BG87" s="504"/>
      <c r="BH87" s="504"/>
      <c r="BI87" s="504"/>
      <c r="BJ87" s="504"/>
      <c r="BK87" s="504"/>
      <c r="BL87" s="504"/>
      <c r="BM87" s="504"/>
      <c r="BN87" s="504"/>
      <c r="BO87" s="504"/>
      <c r="BP87" s="504"/>
      <c r="BQ87" s="504"/>
      <c r="BR87" s="504"/>
      <c r="BS87" s="504"/>
      <c r="BT87" s="504"/>
      <c r="BU87" s="504"/>
      <c r="BV87" s="504"/>
      <c r="BW87" s="504"/>
      <c r="BX87" s="504"/>
      <c r="BY87" s="504"/>
      <c r="BZ87" s="504"/>
      <c r="CA87" s="504"/>
      <c r="CB87" s="504"/>
      <c r="CC87" s="504"/>
      <c r="CD87" s="504"/>
      <c r="CE87" s="504">
        <v>781672</v>
      </c>
      <c r="CF87" s="504"/>
      <c r="CG87" s="504"/>
      <c r="CH87" s="504"/>
      <c r="CI87" s="504"/>
      <c r="CJ87" s="504"/>
      <c r="CK87" s="504"/>
      <c r="CL87" s="504"/>
      <c r="CM87" s="504"/>
      <c r="CN87" s="504"/>
      <c r="CO87" s="504"/>
      <c r="CP87" s="504"/>
      <c r="CQ87" s="504"/>
      <c r="CR87" s="504"/>
      <c r="CS87" s="504"/>
      <c r="CT87" s="504"/>
      <c r="CU87" s="504"/>
      <c r="CV87" s="504"/>
      <c r="CW87" s="504"/>
      <c r="CX87" s="504"/>
      <c r="CY87" s="504"/>
      <c r="CZ87" s="504"/>
      <c r="DA87" s="504"/>
    </row>
    <row r="88" spans="1:105" s="128" customFormat="1" ht="15" customHeight="1">
      <c r="A88" s="395" t="s">
        <v>214</v>
      </c>
      <c r="B88" s="395"/>
      <c r="C88" s="395"/>
      <c r="D88" s="395"/>
      <c r="E88" s="395"/>
      <c r="F88" s="395"/>
      <c r="G88" s="395"/>
      <c r="H88" s="394" t="s">
        <v>315</v>
      </c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504"/>
      <c r="BE88" s="504"/>
      <c r="BF88" s="504"/>
      <c r="BG88" s="504"/>
      <c r="BH88" s="504"/>
      <c r="BI88" s="504"/>
      <c r="BJ88" s="504"/>
      <c r="BK88" s="504"/>
      <c r="BL88" s="504"/>
      <c r="BM88" s="504"/>
      <c r="BN88" s="504"/>
      <c r="BO88" s="504"/>
      <c r="BP88" s="504"/>
      <c r="BQ88" s="504"/>
      <c r="BR88" s="504"/>
      <c r="BS88" s="504"/>
      <c r="BT88" s="504"/>
      <c r="BU88" s="504"/>
      <c r="BV88" s="504"/>
      <c r="BW88" s="504"/>
      <c r="BX88" s="504"/>
      <c r="BY88" s="504"/>
      <c r="BZ88" s="504"/>
      <c r="CA88" s="504"/>
      <c r="CB88" s="504"/>
      <c r="CC88" s="504"/>
      <c r="CD88" s="504"/>
      <c r="CE88" s="504">
        <v>90228</v>
      </c>
      <c r="CF88" s="504"/>
      <c r="CG88" s="504"/>
      <c r="CH88" s="504"/>
      <c r="CI88" s="504"/>
      <c r="CJ88" s="504"/>
      <c r="CK88" s="504"/>
      <c r="CL88" s="504"/>
      <c r="CM88" s="504"/>
      <c r="CN88" s="504"/>
      <c r="CO88" s="504"/>
      <c r="CP88" s="504"/>
      <c r="CQ88" s="504"/>
      <c r="CR88" s="504"/>
      <c r="CS88" s="504"/>
      <c r="CT88" s="504"/>
      <c r="CU88" s="504"/>
      <c r="CV88" s="504"/>
      <c r="CW88" s="504"/>
      <c r="CX88" s="504"/>
      <c r="CY88" s="504"/>
      <c r="CZ88" s="504"/>
      <c r="DA88" s="504"/>
    </row>
    <row r="89" spans="1:105" s="128" customFormat="1" ht="15" customHeight="1">
      <c r="A89" s="395"/>
      <c r="B89" s="395"/>
      <c r="C89" s="395"/>
      <c r="D89" s="395"/>
      <c r="E89" s="395"/>
      <c r="F89" s="395"/>
      <c r="G89" s="395"/>
      <c r="H89" s="396" t="s">
        <v>192</v>
      </c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396"/>
      <c r="BA89" s="396"/>
      <c r="BB89" s="396"/>
      <c r="BC89" s="397"/>
      <c r="BD89" s="392"/>
      <c r="BE89" s="392"/>
      <c r="BF89" s="392"/>
      <c r="BG89" s="392"/>
      <c r="BH89" s="392"/>
      <c r="BI89" s="392"/>
      <c r="BJ89" s="392"/>
      <c r="BK89" s="392"/>
      <c r="BL89" s="392"/>
      <c r="BM89" s="392"/>
      <c r="BN89" s="392"/>
      <c r="BO89" s="392"/>
      <c r="BP89" s="392"/>
      <c r="BQ89" s="392"/>
      <c r="BR89" s="392"/>
      <c r="BS89" s="392"/>
      <c r="BT89" s="392" t="s">
        <v>175</v>
      </c>
      <c r="BU89" s="392"/>
      <c r="BV89" s="392"/>
      <c r="BW89" s="392"/>
      <c r="BX89" s="392"/>
      <c r="BY89" s="392"/>
      <c r="BZ89" s="392"/>
      <c r="CA89" s="392"/>
      <c r="CB89" s="392"/>
      <c r="CC89" s="392"/>
      <c r="CD89" s="392"/>
      <c r="CE89" s="496">
        <f>CE87+CE88</f>
        <v>871900</v>
      </c>
      <c r="CF89" s="398"/>
      <c r="CG89" s="398"/>
      <c r="CH89" s="398"/>
      <c r="CI89" s="398"/>
      <c r="CJ89" s="398"/>
      <c r="CK89" s="398"/>
      <c r="CL89" s="398"/>
      <c r="CM89" s="398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98"/>
      <c r="CZ89" s="398"/>
      <c r="DA89" s="398"/>
    </row>
    <row r="90" spans="1:105" s="128" customFormat="1" ht="7.5" customHeight="1">
      <c r="A90" s="132"/>
      <c r="B90" s="132"/>
      <c r="C90" s="132"/>
      <c r="D90" s="132"/>
      <c r="E90" s="132"/>
      <c r="F90" s="132"/>
      <c r="G90" s="132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505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</row>
    <row r="91" spans="1:105" s="128" customFormat="1" ht="15" customHeight="1">
      <c r="A91" s="491" t="s">
        <v>181</v>
      </c>
      <c r="B91" s="491"/>
      <c r="C91" s="491"/>
      <c r="D91" s="491"/>
      <c r="E91" s="491"/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491"/>
      <c r="T91" s="491"/>
      <c r="U91" s="491"/>
      <c r="V91" s="491"/>
      <c r="W91" s="491"/>
      <c r="X91" s="502" t="s">
        <v>316</v>
      </c>
      <c r="Y91" s="502"/>
      <c r="Z91" s="502"/>
      <c r="AA91" s="502"/>
      <c r="AB91" s="502"/>
      <c r="AC91" s="502"/>
      <c r="AD91" s="502"/>
      <c r="AE91" s="502"/>
      <c r="AF91" s="502"/>
      <c r="AG91" s="502"/>
      <c r="AH91" s="502"/>
      <c r="AI91" s="502"/>
      <c r="AJ91" s="502"/>
      <c r="AK91" s="502"/>
      <c r="AL91" s="502"/>
      <c r="AM91" s="502"/>
      <c r="AN91" s="502"/>
      <c r="AO91" s="502"/>
      <c r="AP91" s="502"/>
      <c r="AQ91" s="502"/>
      <c r="AR91" s="502"/>
      <c r="AS91" s="502"/>
      <c r="AT91" s="502"/>
      <c r="AU91" s="502"/>
      <c r="AV91" s="502"/>
      <c r="AW91" s="502"/>
      <c r="AX91" s="502"/>
      <c r="AY91" s="502"/>
      <c r="AZ91" s="502"/>
      <c r="BA91" s="502"/>
      <c r="BB91" s="502"/>
      <c r="BC91" s="502"/>
      <c r="BD91" s="502"/>
      <c r="BE91" s="502"/>
      <c r="BF91" s="502"/>
      <c r="BG91" s="502"/>
      <c r="BH91" s="502"/>
      <c r="BI91" s="502"/>
      <c r="BJ91" s="502"/>
      <c r="BK91" s="502"/>
      <c r="BL91" s="502"/>
      <c r="BM91" s="502"/>
      <c r="BN91" s="502"/>
      <c r="BO91" s="502"/>
      <c r="BP91" s="502"/>
      <c r="BQ91" s="502"/>
      <c r="BR91" s="502"/>
      <c r="BS91" s="502"/>
      <c r="BT91" s="502"/>
      <c r="BU91" s="502"/>
      <c r="BV91" s="502"/>
      <c r="BW91" s="502"/>
      <c r="BX91" s="502"/>
      <c r="BY91" s="502"/>
      <c r="BZ91" s="502"/>
      <c r="CA91" s="502"/>
      <c r="CB91" s="502"/>
      <c r="CC91" s="502"/>
      <c r="CD91" s="502"/>
      <c r="CE91" s="502"/>
      <c r="CF91" s="502"/>
      <c r="CG91" s="502"/>
      <c r="CH91" s="502"/>
      <c r="CI91" s="502"/>
      <c r="CJ91" s="502"/>
      <c r="CK91" s="502"/>
      <c r="CL91" s="502"/>
      <c r="CM91" s="502"/>
      <c r="CN91" s="502"/>
      <c r="CO91" s="502"/>
      <c r="CP91" s="502"/>
      <c r="CQ91" s="502"/>
      <c r="CR91" s="502"/>
      <c r="CS91" s="502"/>
      <c r="CT91" s="502"/>
      <c r="CU91" s="502"/>
      <c r="CV91" s="502"/>
      <c r="CW91" s="502"/>
      <c r="CX91" s="502"/>
      <c r="CY91" s="502"/>
      <c r="CZ91" s="502"/>
      <c r="DA91" s="502"/>
    </row>
    <row r="92" spans="1:105" s="128" customFormat="1" ht="15" customHeight="1">
      <c r="A92" s="491"/>
      <c r="B92" s="491"/>
      <c r="C92" s="491"/>
      <c r="D92" s="491"/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1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3"/>
      <c r="AM92" s="493"/>
      <c r="AN92" s="493"/>
      <c r="AO92" s="493"/>
      <c r="AP92" s="493"/>
      <c r="AQ92" s="493"/>
      <c r="AR92" s="493"/>
      <c r="AS92" s="493"/>
      <c r="AT92" s="493"/>
      <c r="AU92" s="493"/>
      <c r="AV92" s="493"/>
      <c r="AW92" s="493"/>
      <c r="AX92" s="493"/>
      <c r="AY92" s="493"/>
      <c r="AZ92" s="493"/>
      <c r="BA92" s="493"/>
      <c r="BB92" s="493"/>
      <c r="BC92" s="493"/>
      <c r="BD92" s="493"/>
      <c r="BE92" s="493"/>
      <c r="BF92" s="493"/>
      <c r="BG92" s="493"/>
      <c r="BH92" s="493"/>
      <c r="BI92" s="493"/>
      <c r="BJ92" s="493"/>
      <c r="BK92" s="493"/>
      <c r="BL92" s="493"/>
      <c r="BM92" s="493"/>
      <c r="BN92" s="493"/>
      <c r="BO92" s="493"/>
      <c r="BP92" s="493"/>
      <c r="BQ92" s="493"/>
      <c r="BR92" s="493"/>
      <c r="BS92" s="493"/>
      <c r="BT92" s="493"/>
      <c r="BU92" s="493"/>
      <c r="BV92" s="493"/>
      <c r="BW92" s="493"/>
      <c r="BX92" s="493"/>
      <c r="BY92" s="493"/>
      <c r="BZ92" s="493"/>
      <c r="CA92" s="493"/>
      <c r="CB92" s="493"/>
      <c r="CC92" s="493"/>
      <c r="CD92" s="493"/>
      <c r="CE92" s="493"/>
      <c r="CF92" s="493"/>
      <c r="CG92" s="493"/>
      <c r="CH92" s="493"/>
      <c r="CI92" s="493"/>
      <c r="CJ92" s="493"/>
      <c r="CK92" s="493"/>
      <c r="CL92" s="493"/>
      <c r="CM92" s="493"/>
      <c r="CN92" s="493"/>
      <c r="CO92" s="493"/>
      <c r="CP92" s="493"/>
      <c r="CQ92" s="493"/>
      <c r="CR92" s="493"/>
      <c r="CS92" s="493"/>
      <c r="CT92" s="493"/>
      <c r="CU92" s="493"/>
      <c r="CV92" s="493"/>
      <c r="CW92" s="493"/>
      <c r="CX92" s="493"/>
      <c r="CY92" s="493"/>
      <c r="CZ92" s="493"/>
      <c r="DA92" s="493"/>
    </row>
    <row r="93" spans="1:105" s="128" customFormat="1" ht="15" customHeight="1">
      <c r="A93" s="494" t="s">
        <v>182</v>
      </c>
      <c r="B93" s="494"/>
      <c r="C93" s="494"/>
      <c r="D93" s="494"/>
      <c r="E93" s="494"/>
      <c r="F93" s="494"/>
      <c r="G93" s="494"/>
      <c r="H93" s="494"/>
      <c r="I93" s="494"/>
      <c r="J93" s="494"/>
      <c r="K93" s="494"/>
      <c r="L93" s="494"/>
      <c r="M93" s="494"/>
      <c r="N93" s="494"/>
      <c r="O93" s="494"/>
      <c r="P93" s="494"/>
      <c r="Q93" s="494"/>
      <c r="R93" s="494"/>
      <c r="S93" s="494"/>
      <c r="T93" s="494"/>
      <c r="U93" s="494"/>
      <c r="V93" s="494"/>
      <c r="W93" s="494"/>
      <c r="X93" s="494"/>
      <c r="Y93" s="494"/>
      <c r="Z93" s="494"/>
      <c r="AA93" s="494"/>
      <c r="AB93" s="494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4"/>
      <c r="AN93" s="494"/>
      <c r="AO93" s="494"/>
      <c r="AP93" s="503" t="s">
        <v>313</v>
      </c>
      <c r="AQ93" s="503"/>
      <c r="AR93" s="503"/>
      <c r="AS93" s="503"/>
      <c r="AT93" s="503"/>
      <c r="AU93" s="503"/>
      <c r="AV93" s="503"/>
      <c r="AW93" s="503"/>
      <c r="AX93" s="503"/>
      <c r="AY93" s="503"/>
      <c r="AZ93" s="503"/>
      <c r="BA93" s="503"/>
      <c r="BB93" s="503"/>
      <c r="BC93" s="503"/>
      <c r="BD93" s="503"/>
      <c r="BE93" s="503"/>
      <c r="BF93" s="503"/>
      <c r="BG93" s="503"/>
      <c r="BH93" s="503"/>
      <c r="BI93" s="503"/>
      <c r="BJ93" s="503"/>
      <c r="BK93" s="503"/>
      <c r="BL93" s="503"/>
      <c r="BM93" s="503"/>
      <c r="BN93" s="503"/>
      <c r="BO93" s="503"/>
      <c r="BP93" s="503"/>
      <c r="BQ93" s="503"/>
      <c r="BR93" s="503"/>
      <c r="BS93" s="503"/>
      <c r="BT93" s="503"/>
      <c r="BU93" s="503"/>
      <c r="BV93" s="503"/>
      <c r="BW93" s="503"/>
      <c r="BX93" s="503"/>
      <c r="BY93" s="503"/>
      <c r="BZ93" s="503"/>
      <c r="CA93" s="503"/>
      <c r="CB93" s="503"/>
      <c r="CC93" s="503"/>
      <c r="CD93" s="503"/>
      <c r="CE93" s="503"/>
      <c r="CF93" s="503"/>
      <c r="CG93" s="503"/>
      <c r="CH93" s="503"/>
      <c r="CI93" s="503"/>
      <c r="CJ93" s="503"/>
      <c r="CK93" s="503"/>
      <c r="CL93" s="503"/>
      <c r="CM93" s="503"/>
      <c r="CN93" s="503"/>
      <c r="CO93" s="503"/>
      <c r="CP93" s="503"/>
      <c r="CQ93" s="503"/>
      <c r="CR93" s="503"/>
      <c r="CS93" s="503"/>
      <c r="CT93" s="503"/>
      <c r="CU93" s="503"/>
      <c r="CV93" s="503"/>
      <c r="CW93" s="503"/>
      <c r="CX93" s="503"/>
      <c r="CY93" s="503"/>
      <c r="CZ93" s="503"/>
      <c r="DA93" s="503"/>
    </row>
    <row r="94" spans="1:105" s="128" customFormat="1" ht="1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</row>
    <row r="95" spans="1:105" s="128" customFormat="1" ht="41.25" customHeight="1">
      <c r="A95" s="440" t="s">
        <v>64</v>
      </c>
      <c r="B95" s="441"/>
      <c r="C95" s="441"/>
      <c r="D95" s="441"/>
      <c r="E95" s="441"/>
      <c r="F95" s="441"/>
      <c r="G95" s="442"/>
      <c r="H95" s="440" t="s">
        <v>232</v>
      </c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  <c r="AM95" s="441"/>
      <c r="AN95" s="441"/>
      <c r="AO95" s="441"/>
      <c r="AP95" s="441"/>
      <c r="AQ95" s="441"/>
      <c r="AR95" s="441"/>
      <c r="AS95" s="441"/>
      <c r="AT95" s="441"/>
      <c r="AU95" s="441"/>
      <c r="AV95" s="441"/>
      <c r="AW95" s="441"/>
      <c r="AX95" s="441"/>
      <c r="AY95" s="441"/>
      <c r="AZ95" s="441"/>
      <c r="BA95" s="441"/>
      <c r="BB95" s="441"/>
      <c r="BC95" s="442"/>
      <c r="BD95" s="440" t="s">
        <v>233</v>
      </c>
      <c r="BE95" s="441"/>
      <c r="BF95" s="441"/>
      <c r="BG95" s="441"/>
      <c r="BH95" s="441"/>
      <c r="BI95" s="441"/>
      <c r="BJ95" s="441"/>
      <c r="BK95" s="441"/>
      <c r="BL95" s="441"/>
      <c r="BM95" s="441"/>
      <c r="BN95" s="441"/>
      <c r="BO95" s="441"/>
      <c r="BP95" s="441"/>
      <c r="BQ95" s="441"/>
      <c r="BR95" s="441"/>
      <c r="BS95" s="442"/>
      <c r="BT95" s="440" t="s">
        <v>234</v>
      </c>
      <c r="BU95" s="441"/>
      <c r="BV95" s="441"/>
      <c r="BW95" s="441"/>
      <c r="BX95" s="441"/>
      <c r="BY95" s="441"/>
      <c r="BZ95" s="441"/>
      <c r="CA95" s="441"/>
      <c r="CB95" s="441"/>
      <c r="CC95" s="441"/>
      <c r="CD95" s="442"/>
      <c r="CE95" s="440" t="s">
        <v>235</v>
      </c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1"/>
      <c r="CW95" s="441"/>
      <c r="CX95" s="441"/>
      <c r="CY95" s="441"/>
      <c r="CZ95" s="441"/>
      <c r="DA95" s="442"/>
    </row>
    <row r="96" spans="1:105" s="128" customFormat="1" ht="15" customHeight="1">
      <c r="A96" s="443">
        <v>1</v>
      </c>
      <c r="B96" s="443"/>
      <c r="C96" s="443"/>
      <c r="D96" s="443"/>
      <c r="E96" s="443"/>
      <c r="F96" s="443"/>
      <c r="G96" s="443"/>
      <c r="H96" s="443">
        <v>2</v>
      </c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  <c r="AJ96" s="443"/>
      <c r="AK96" s="443"/>
      <c r="AL96" s="443"/>
      <c r="AM96" s="443"/>
      <c r="AN96" s="443"/>
      <c r="AO96" s="443"/>
      <c r="AP96" s="443"/>
      <c r="AQ96" s="443"/>
      <c r="AR96" s="443"/>
      <c r="AS96" s="443"/>
      <c r="AT96" s="443"/>
      <c r="AU96" s="443"/>
      <c r="AV96" s="443"/>
      <c r="AW96" s="443"/>
      <c r="AX96" s="443"/>
      <c r="AY96" s="443"/>
      <c r="AZ96" s="443"/>
      <c r="BA96" s="443"/>
      <c r="BB96" s="443"/>
      <c r="BC96" s="443"/>
      <c r="BD96" s="443">
        <v>3</v>
      </c>
      <c r="BE96" s="443"/>
      <c r="BF96" s="443"/>
      <c r="BG96" s="443"/>
      <c r="BH96" s="443"/>
      <c r="BI96" s="443"/>
      <c r="BJ96" s="443"/>
      <c r="BK96" s="443"/>
      <c r="BL96" s="443"/>
      <c r="BM96" s="443"/>
      <c r="BN96" s="443"/>
      <c r="BO96" s="443"/>
      <c r="BP96" s="443"/>
      <c r="BQ96" s="443"/>
      <c r="BR96" s="443"/>
      <c r="BS96" s="443"/>
      <c r="BT96" s="443">
        <v>4</v>
      </c>
      <c r="BU96" s="443"/>
      <c r="BV96" s="443"/>
      <c r="BW96" s="443"/>
      <c r="BX96" s="443"/>
      <c r="BY96" s="443"/>
      <c r="BZ96" s="443"/>
      <c r="CA96" s="443"/>
      <c r="CB96" s="443"/>
      <c r="CC96" s="443"/>
      <c r="CD96" s="443"/>
      <c r="CE96" s="443">
        <v>5</v>
      </c>
      <c r="CF96" s="443"/>
      <c r="CG96" s="443"/>
      <c r="CH96" s="443"/>
      <c r="CI96" s="443"/>
      <c r="CJ96" s="443"/>
      <c r="CK96" s="443"/>
      <c r="CL96" s="443"/>
      <c r="CM96" s="443"/>
      <c r="CN96" s="443"/>
      <c r="CO96" s="443"/>
      <c r="CP96" s="443"/>
      <c r="CQ96" s="443"/>
      <c r="CR96" s="443"/>
      <c r="CS96" s="443"/>
      <c r="CT96" s="443"/>
      <c r="CU96" s="443"/>
      <c r="CV96" s="443"/>
      <c r="CW96" s="443"/>
      <c r="CX96" s="443"/>
      <c r="CY96" s="443"/>
      <c r="CZ96" s="443"/>
      <c r="DA96" s="443"/>
    </row>
    <row r="97" spans="1:105" s="128" customFormat="1" ht="15" customHeight="1">
      <c r="A97" s="395" t="s">
        <v>42</v>
      </c>
      <c r="B97" s="395"/>
      <c r="C97" s="395"/>
      <c r="D97" s="395"/>
      <c r="E97" s="395"/>
      <c r="F97" s="395"/>
      <c r="G97" s="395"/>
      <c r="H97" s="394" t="s">
        <v>317</v>
      </c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  <c r="AI97" s="394"/>
      <c r="AJ97" s="394"/>
      <c r="AK97" s="394"/>
      <c r="AL97" s="394"/>
      <c r="AM97" s="394"/>
      <c r="AN97" s="394"/>
      <c r="AO97" s="394"/>
      <c r="AP97" s="394"/>
      <c r="AQ97" s="394"/>
      <c r="AR97" s="394"/>
      <c r="AS97" s="394"/>
      <c r="AT97" s="394"/>
      <c r="AU97" s="394"/>
      <c r="AV97" s="394"/>
      <c r="AW97" s="394"/>
      <c r="AX97" s="394"/>
      <c r="AY97" s="394"/>
      <c r="AZ97" s="394"/>
      <c r="BA97" s="394"/>
      <c r="BB97" s="394"/>
      <c r="BC97" s="394"/>
      <c r="BD97" s="504"/>
      <c r="BE97" s="504"/>
      <c r="BF97" s="504"/>
      <c r="BG97" s="504"/>
      <c r="BH97" s="504"/>
      <c r="BI97" s="504"/>
      <c r="BJ97" s="504"/>
      <c r="BK97" s="504"/>
      <c r="BL97" s="504"/>
      <c r="BM97" s="504"/>
      <c r="BN97" s="504"/>
      <c r="BO97" s="504"/>
      <c r="BP97" s="504"/>
      <c r="BQ97" s="504"/>
      <c r="BR97" s="504"/>
      <c r="BS97" s="504"/>
      <c r="BT97" s="504"/>
      <c r="BU97" s="504"/>
      <c r="BV97" s="504"/>
      <c r="BW97" s="504"/>
      <c r="BX97" s="504"/>
      <c r="BY97" s="504"/>
      <c r="BZ97" s="504"/>
      <c r="CA97" s="504"/>
      <c r="CB97" s="504"/>
      <c r="CC97" s="504"/>
      <c r="CD97" s="504"/>
      <c r="CE97" s="504">
        <v>10000</v>
      </c>
      <c r="CF97" s="504"/>
      <c r="CG97" s="504"/>
      <c r="CH97" s="504"/>
      <c r="CI97" s="504"/>
      <c r="CJ97" s="504"/>
      <c r="CK97" s="504"/>
      <c r="CL97" s="504"/>
      <c r="CM97" s="504"/>
      <c r="CN97" s="504"/>
      <c r="CO97" s="504"/>
      <c r="CP97" s="504"/>
      <c r="CQ97" s="504"/>
      <c r="CR97" s="504"/>
      <c r="CS97" s="504"/>
      <c r="CT97" s="504"/>
      <c r="CU97" s="504"/>
      <c r="CV97" s="504"/>
      <c r="CW97" s="504"/>
      <c r="CX97" s="504"/>
      <c r="CY97" s="504"/>
      <c r="CZ97" s="504"/>
      <c r="DA97" s="504"/>
    </row>
    <row r="98" spans="1:105" s="128" customFormat="1" ht="15" customHeight="1">
      <c r="A98" s="395"/>
      <c r="B98" s="395"/>
      <c r="C98" s="395"/>
      <c r="D98" s="395"/>
      <c r="E98" s="395"/>
      <c r="F98" s="395"/>
      <c r="G98" s="395"/>
      <c r="H98" s="396" t="s">
        <v>192</v>
      </c>
      <c r="I98" s="396"/>
      <c r="J98" s="396"/>
      <c r="K98" s="396"/>
      <c r="L98" s="396"/>
      <c r="M98" s="396"/>
      <c r="N98" s="396"/>
      <c r="O98" s="396"/>
      <c r="P98" s="396"/>
      <c r="Q98" s="396"/>
      <c r="R98" s="396"/>
      <c r="S98" s="396"/>
      <c r="T98" s="396"/>
      <c r="U98" s="396"/>
      <c r="V98" s="396"/>
      <c r="W98" s="396"/>
      <c r="X98" s="396"/>
      <c r="Y98" s="396"/>
      <c r="Z98" s="396"/>
      <c r="AA98" s="396"/>
      <c r="AB98" s="396"/>
      <c r="AC98" s="396"/>
      <c r="AD98" s="396"/>
      <c r="AE98" s="396"/>
      <c r="AF98" s="396"/>
      <c r="AG98" s="396"/>
      <c r="AH98" s="396"/>
      <c r="AI98" s="396"/>
      <c r="AJ98" s="396"/>
      <c r="AK98" s="396"/>
      <c r="AL98" s="396"/>
      <c r="AM98" s="396"/>
      <c r="AN98" s="396"/>
      <c r="AO98" s="396"/>
      <c r="AP98" s="396"/>
      <c r="AQ98" s="396"/>
      <c r="AR98" s="396"/>
      <c r="AS98" s="396"/>
      <c r="AT98" s="396"/>
      <c r="AU98" s="396"/>
      <c r="AV98" s="396"/>
      <c r="AW98" s="396"/>
      <c r="AX98" s="396"/>
      <c r="AY98" s="396"/>
      <c r="AZ98" s="396"/>
      <c r="BA98" s="396"/>
      <c r="BB98" s="396"/>
      <c r="BC98" s="397"/>
      <c r="BD98" s="392"/>
      <c r="BE98" s="392"/>
      <c r="BF98" s="392"/>
      <c r="BG98" s="392"/>
      <c r="BH98" s="392"/>
      <c r="BI98" s="392"/>
      <c r="BJ98" s="392"/>
      <c r="BK98" s="392"/>
      <c r="BL98" s="392"/>
      <c r="BM98" s="392"/>
      <c r="BN98" s="392"/>
      <c r="BO98" s="392"/>
      <c r="BP98" s="392"/>
      <c r="BQ98" s="392"/>
      <c r="BR98" s="392"/>
      <c r="BS98" s="392"/>
      <c r="BT98" s="392" t="s">
        <v>175</v>
      </c>
      <c r="BU98" s="392"/>
      <c r="BV98" s="392"/>
      <c r="BW98" s="392"/>
      <c r="BX98" s="392"/>
      <c r="BY98" s="392"/>
      <c r="BZ98" s="392"/>
      <c r="CA98" s="392"/>
      <c r="CB98" s="392"/>
      <c r="CC98" s="392"/>
      <c r="CD98" s="392"/>
      <c r="CE98" s="496">
        <f>CE97</f>
        <v>10000</v>
      </c>
      <c r="CF98" s="398"/>
      <c r="CG98" s="398"/>
      <c r="CH98" s="398"/>
      <c r="CI98" s="398"/>
      <c r="CJ98" s="398"/>
      <c r="CK98" s="398"/>
      <c r="CL98" s="398"/>
      <c r="CM98" s="398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98"/>
      <c r="CZ98" s="398"/>
      <c r="DA98" s="398"/>
    </row>
    <row r="99" spans="1:105" ht="12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</row>
    <row r="100" spans="1:105" ht="12" customHeight="1">
      <c r="A100" s="491" t="s">
        <v>181</v>
      </c>
      <c r="B100" s="491"/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502" t="s">
        <v>406</v>
      </c>
      <c r="Y100" s="502"/>
      <c r="Z100" s="502"/>
      <c r="AA100" s="502"/>
      <c r="AB100" s="502"/>
      <c r="AC100" s="502"/>
      <c r="AD100" s="502"/>
      <c r="AE100" s="502"/>
      <c r="AF100" s="502"/>
      <c r="AG100" s="502"/>
      <c r="AH100" s="502"/>
      <c r="AI100" s="502"/>
      <c r="AJ100" s="502"/>
      <c r="AK100" s="502"/>
      <c r="AL100" s="502"/>
      <c r="AM100" s="502"/>
      <c r="AN100" s="502"/>
      <c r="AO100" s="502"/>
      <c r="AP100" s="502"/>
      <c r="AQ100" s="502"/>
      <c r="AR100" s="502"/>
      <c r="AS100" s="502"/>
      <c r="AT100" s="502"/>
      <c r="AU100" s="502"/>
      <c r="AV100" s="502"/>
      <c r="AW100" s="502"/>
      <c r="AX100" s="502"/>
      <c r="AY100" s="502"/>
      <c r="AZ100" s="502"/>
      <c r="BA100" s="502"/>
      <c r="BB100" s="502"/>
      <c r="BC100" s="502"/>
      <c r="BD100" s="502"/>
      <c r="BE100" s="502"/>
      <c r="BF100" s="502"/>
      <c r="BG100" s="502"/>
      <c r="BH100" s="502"/>
      <c r="BI100" s="502"/>
      <c r="BJ100" s="502"/>
      <c r="BK100" s="502"/>
      <c r="BL100" s="502"/>
      <c r="BM100" s="502"/>
      <c r="BN100" s="502"/>
      <c r="BO100" s="502"/>
      <c r="BP100" s="502"/>
      <c r="BQ100" s="502"/>
      <c r="BR100" s="502"/>
      <c r="BS100" s="502"/>
      <c r="BT100" s="502"/>
      <c r="BU100" s="502"/>
      <c r="BV100" s="502"/>
      <c r="BW100" s="502"/>
      <c r="BX100" s="502"/>
      <c r="BY100" s="502"/>
      <c r="BZ100" s="502"/>
      <c r="CA100" s="502"/>
      <c r="CB100" s="502"/>
      <c r="CC100" s="502"/>
      <c r="CD100" s="502"/>
      <c r="CE100" s="502"/>
      <c r="CF100" s="502"/>
      <c r="CG100" s="502"/>
      <c r="CH100" s="502"/>
      <c r="CI100" s="502"/>
      <c r="CJ100" s="502"/>
      <c r="CK100" s="502"/>
      <c r="CL100" s="502"/>
      <c r="CM100" s="502"/>
      <c r="CN100" s="502"/>
      <c r="CO100" s="502"/>
      <c r="CP100" s="502"/>
      <c r="CQ100" s="502"/>
      <c r="CR100" s="502"/>
      <c r="CS100" s="502"/>
      <c r="CT100" s="502"/>
      <c r="CU100" s="502"/>
      <c r="CV100" s="502"/>
      <c r="CW100" s="502"/>
      <c r="CX100" s="502"/>
      <c r="CY100" s="502"/>
      <c r="CZ100" s="502"/>
      <c r="DA100" s="502"/>
    </row>
    <row r="101" spans="1:105" ht="12" customHeight="1">
      <c r="A101" s="491"/>
      <c r="B101" s="491"/>
      <c r="C101" s="491"/>
      <c r="D101" s="491"/>
      <c r="E101" s="491"/>
      <c r="F101" s="491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  <c r="R101" s="491"/>
      <c r="S101" s="491"/>
      <c r="T101" s="491"/>
      <c r="U101" s="491"/>
      <c r="V101" s="491"/>
      <c r="W101" s="491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3"/>
      <c r="AM101" s="493"/>
      <c r="AN101" s="493"/>
      <c r="AO101" s="493"/>
      <c r="AP101" s="493"/>
      <c r="AQ101" s="493"/>
      <c r="AR101" s="493"/>
      <c r="AS101" s="493"/>
      <c r="AT101" s="493"/>
      <c r="AU101" s="493"/>
      <c r="AV101" s="493"/>
      <c r="AW101" s="493"/>
      <c r="AX101" s="493"/>
      <c r="AY101" s="493"/>
      <c r="AZ101" s="493"/>
      <c r="BA101" s="493"/>
      <c r="BB101" s="493"/>
      <c r="BC101" s="493"/>
      <c r="BD101" s="493"/>
      <c r="BE101" s="493"/>
      <c r="BF101" s="493"/>
      <c r="BG101" s="493"/>
      <c r="BH101" s="493"/>
      <c r="BI101" s="493"/>
      <c r="BJ101" s="493"/>
      <c r="BK101" s="493"/>
      <c r="BL101" s="493"/>
      <c r="BM101" s="493"/>
      <c r="BN101" s="493"/>
      <c r="BO101" s="493"/>
      <c r="BP101" s="493"/>
      <c r="BQ101" s="493"/>
      <c r="BR101" s="493"/>
      <c r="BS101" s="493"/>
      <c r="BT101" s="493"/>
      <c r="BU101" s="493"/>
      <c r="BV101" s="493"/>
      <c r="BW101" s="493"/>
      <c r="BX101" s="493"/>
      <c r="BY101" s="493"/>
      <c r="BZ101" s="493"/>
      <c r="CA101" s="493"/>
      <c r="CB101" s="493"/>
      <c r="CC101" s="493"/>
      <c r="CD101" s="493"/>
      <c r="CE101" s="493"/>
      <c r="CF101" s="493"/>
      <c r="CG101" s="493"/>
      <c r="CH101" s="493"/>
      <c r="CI101" s="493"/>
      <c r="CJ101" s="493"/>
      <c r="CK101" s="493"/>
      <c r="CL101" s="493"/>
      <c r="CM101" s="493"/>
      <c r="CN101" s="493"/>
      <c r="CO101" s="493"/>
      <c r="CP101" s="493"/>
      <c r="CQ101" s="493"/>
      <c r="CR101" s="493"/>
      <c r="CS101" s="493"/>
      <c r="CT101" s="493"/>
      <c r="CU101" s="493"/>
      <c r="CV101" s="493"/>
      <c r="CW101" s="493"/>
      <c r="CX101" s="493"/>
      <c r="CY101" s="493"/>
      <c r="CZ101" s="493"/>
      <c r="DA101" s="493"/>
    </row>
    <row r="102" spans="1:105" ht="12" customHeight="1">
      <c r="A102" s="494" t="s">
        <v>182</v>
      </c>
      <c r="B102" s="494"/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  <c r="M102" s="494"/>
      <c r="N102" s="494"/>
      <c r="O102" s="494"/>
      <c r="P102" s="494"/>
      <c r="Q102" s="494"/>
      <c r="R102" s="494"/>
      <c r="S102" s="494"/>
      <c r="T102" s="494"/>
      <c r="U102" s="494"/>
      <c r="V102" s="494"/>
      <c r="W102" s="494"/>
      <c r="X102" s="494"/>
      <c r="Y102" s="494"/>
      <c r="Z102" s="494"/>
      <c r="AA102" s="494"/>
      <c r="AB102" s="494"/>
      <c r="AC102" s="494"/>
      <c r="AD102" s="494"/>
      <c r="AE102" s="494"/>
      <c r="AF102" s="494"/>
      <c r="AG102" s="494"/>
      <c r="AH102" s="494"/>
      <c r="AI102" s="494"/>
      <c r="AJ102" s="494"/>
      <c r="AK102" s="494"/>
      <c r="AL102" s="494"/>
      <c r="AM102" s="494"/>
      <c r="AN102" s="494"/>
      <c r="AO102" s="494"/>
      <c r="AP102" s="503" t="s">
        <v>313</v>
      </c>
      <c r="AQ102" s="503"/>
      <c r="AR102" s="503"/>
      <c r="AS102" s="503"/>
      <c r="AT102" s="503"/>
      <c r="AU102" s="503"/>
      <c r="AV102" s="503"/>
      <c r="AW102" s="503"/>
      <c r="AX102" s="503"/>
      <c r="AY102" s="503"/>
      <c r="AZ102" s="503"/>
      <c r="BA102" s="503"/>
      <c r="BB102" s="503"/>
      <c r="BC102" s="503"/>
      <c r="BD102" s="503"/>
      <c r="BE102" s="503"/>
      <c r="BF102" s="503"/>
      <c r="BG102" s="503"/>
      <c r="BH102" s="503"/>
      <c r="BI102" s="503"/>
      <c r="BJ102" s="503"/>
      <c r="BK102" s="503"/>
      <c r="BL102" s="503"/>
      <c r="BM102" s="503"/>
      <c r="BN102" s="503"/>
      <c r="BO102" s="503"/>
      <c r="BP102" s="503"/>
      <c r="BQ102" s="503"/>
      <c r="BR102" s="503"/>
      <c r="BS102" s="503"/>
      <c r="BT102" s="503"/>
      <c r="BU102" s="503"/>
      <c r="BV102" s="503"/>
      <c r="BW102" s="503"/>
      <c r="BX102" s="503"/>
      <c r="BY102" s="503"/>
      <c r="BZ102" s="503"/>
      <c r="CA102" s="503"/>
      <c r="CB102" s="503"/>
      <c r="CC102" s="503"/>
      <c r="CD102" s="503"/>
      <c r="CE102" s="503"/>
      <c r="CF102" s="503"/>
      <c r="CG102" s="503"/>
      <c r="CH102" s="503"/>
      <c r="CI102" s="503"/>
      <c r="CJ102" s="503"/>
      <c r="CK102" s="503"/>
      <c r="CL102" s="503"/>
      <c r="CM102" s="503"/>
      <c r="CN102" s="503"/>
      <c r="CO102" s="503"/>
      <c r="CP102" s="503"/>
      <c r="CQ102" s="503"/>
      <c r="CR102" s="503"/>
      <c r="CS102" s="503"/>
      <c r="CT102" s="503"/>
      <c r="CU102" s="503"/>
      <c r="CV102" s="503"/>
      <c r="CW102" s="503"/>
      <c r="CX102" s="503"/>
      <c r="CY102" s="503"/>
      <c r="CZ102" s="503"/>
      <c r="DA102" s="503"/>
    </row>
    <row r="103" spans="1:105" ht="12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</row>
    <row r="104" spans="1:105" ht="12" customHeight="1">
      <c r="A104" s="440" t="s">
        <v>64</v>
      </c>
      <c r="B104" s="441"/>
      <c r="C104" s="441"/>
      <c r="D104" s="441"/>
      <c r="E104" s="441"/>
      <c r="F104" s="441"/>
      <c r="G104" s="442"/>
      <c r="H104" s="440" t="s">
        <v>232</v>
      </c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  <c r="AH104" s="441"/>
      <c r="AI104" s="441"/>
      <c r="AJ104" s="441"/>
      <c r="AK104" s="441"/>
      <c r="AL104" s="441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41"/>
      <c r="AW104" s="441"/>
      <c r="AX104" s="441"/>
      <c r="AY104" s="441"/>
      <c r="AZ104" s="441"/>
      <c r="BA104" s="441"/>
      <c r="BB104" s="441"/>
      <c r="BC104" s="442"/>
      <c r="BD104" s="440" t="s">
        <v>233</v>
      </c>
      <c r="BE104" s="441"/>
      <c r="BF104" s="441"/>
      <c r="BG104" s="441"/>
      <c r="BH104" s="441"/>
      <c r="BI104" s="441"/>
      <c r="BJ104" s="441"/>
      <c r="BK104" s="441"/>
      <c r="BL104" s="441"/>
      <c r="BM104" s="441"/>
      <c r="BN104" s="441"/>
      <c r="BO104" s="441"/>
      <c r="BP104" s="441"/>
      <c r="BQ104" s="441"/>
      <c r="BR104" s="441"/>
      <c r="BS104" s="442"/>
      <c r="BT104" s="440" t="s">
        <v>234</v>
      </c>
      <c r="BU104" s="441"/>
      <c r="BV104" s="441"/>
      <c r="BW104" s="441"/>
      <c r="BX104" s="441"/>
      <c r="BY104" s="441"/>
      <c r="BZ104" s="441"/>
      <c r="CA104" s="441"/>
      <c r="CB104" s="441"/>
      <c r="CC104" s="441"/>
      <c r="CD104" s="442"/>
      <c r="CE104" s="440" t="s">
        <v>235</v>
      </c>
      <c r="CF104" s="441"/>
      <c r="CG104" s="441"/>
      <c r="CH104" s="441"/>
      <c r="CI104" s="441"/>
      <c r="CJ104" s="441"/>
      <c r="CK104" s="441"/>
      <c r="CL104" s="441"/>
      <c r="CM104" s="441"/>
      <c r="CN104" s="441"/>
      <c r="CO104" s="441"/>
      <c r="CP104" s="441"/>
      <c r="CQ104" s="441"/>
      <c r="CR104" s="441"/>
      <c r="CS104" s="441"/>
      <c r="CT104" s="441"/>
      <c r="CU104" s="441"/>
      <c r="CV104" s="441"/>
      <c r="CW104" s="441"/>
      <c r="CX104" s="441"/>
      <c r="CY104" s="441"/>
      <c r="CZ104" s="441"/>
      <c r="DA104" s="442"/>
    </row>
    <row r="105" spans="1:105" ht="12" customHeight="1">
      <c r="A105" s="443">
        <v>1</v>
      </c>
      <c r="B105" s="443"/>
      <c r="C105" s="443"/>
      <c r="D105" s="443"/>
      <c r="E105" s="443"/>
      <c r="F105" s="443"/>
      <c r="G105" s="443"/>
      <c r="H105" s="443">
        <v>2</v>
      </c>
      <c r="I105" s="443"/>
      <c r="J105" s="443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>
        <v>3</v>
      </c>
      <c r="BE105" s="443"/>
      <c r="BF105" s="443"/>
      <c r="BG105" s="443"/>
      <c r="BH105" s="443"/>
      <c r="BI105" s="443"/>
      <c r="BJ105" s="443"/>
      <c r="BK105" s="443"/>
      <c r="BL105" s="443"/>
      <c r="BM105" s="443"/>
      <c r="BN105" s="443"/>
      <c r="BO105" s="443"/>
      <c r="BP105" s="443"/>
      <c r="BQ105" s="443"/>
      <c r="BR105" s="443"/>
      <c r="BS105" s="443"/>
      <c r="BT105" s="443">
        <v>4</v>
      </c>
      <c r="BU105" s="443"/>
      <c r="BV105" s="443"/>
      <c r="BW105" s="443"/>
      <c r="BX105" s="443"/>
      <c r="BY105" s="443"/>
      <c r="BZ105" s="443"/>
      <c r="CA105" s="443"/>
      <c r="CB105" s="443"/>
      <c r="CC105" s="443"/>
      <c r="CD105" s="443"/>
      <c r="CE105" s="443">
        <v>5</v>
      </c>
      <c r="CF105" s="443"/>
      <c r="CG105" s="443"/>
      <c r="CH105" s="443"/>
      <c r="CI105" s="443"/>
      <c r="CJ105" s="443"/>
      <c r="CK105" s="443"/>
      <c r="CL105" s="443"/>
      <c r="CM105" s="443"/>
      <c r="CN105" s="443"/>
      <c r="CO105" s="443"/>
      <c r="CP105" s="443"/>
      <c r="CQ105" s="443"/>
      <c r="CR105" s="443"/>
      <c r="CS105" s="443"/>
      <c r="CT105" s="443"/>
      <c r="CU105" s="443"/>
      <c r="CV105" s="443"/>
      <c r="CW105" s="443"/>
      <c r="CX105" s="443"/>
      <c r="CY105" s="443"/>
      <c r="CZ105" s="443"/>
      <c r="DA105" s="443"/>
    </row>
    <row r="106" spans="1:105" ht="12" customHeight="1">
      <c r="A106" s="395" t="s">
        <v>214</v>
      </c>
      <c r="B106" s="395"/>
      <c r="C106" s="395"/>
      <c r="D106" s="395"/>
      <c r="E106" s="395"/>
      <c r="F106" s="395"/>
      <c r="G106" s="395"/>
      <c r="H106" s="394" t="s">
        <v>407</v>
      </c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94"/>
      <c r="AN106" s="394"/>
      <c r="AO106" s="394"/>
      <c r="AP106" s="394"/>
      <c r="AQ106" s="394"/>
      <c r="AR106" s="394"/>
      <c r="AS106" s="394"/>
      <c r="AT106" s="394"/>
      <c r="AU106" s="394"/>
      <c r="AV106" s="394"/>
      <c r="AW106" s="394"/>
      <c r="AX106" s="394"/>
      <c r="AY106" s="394"/>
      <c r="AZ106" s="394"/>
      <c r="BA106" s="394"/>
      <c r="BB106" s="394"/>
      <c r="BC106" s="394"/>
      <c r="BD106" s="504"/>
      <c r="BE106" s="504"/>
      <c r="BF106" s="504"/>
      <c r="BG106" s="504"/>
      <c r="BH106" s="504"/>
      <c r="BI106" s="504"/>
      <c r="BJ106" s="504"/>
      <c r="BK106" s="504"/>
      <c r="BL106" s="504"/>
      <c r="BM106" s="504"/>
      <c r="BN106" s="504"/>
      <c r="BO106" s="504"/>
      <c r="BP106" s="504"/>
      <c r="BQ106" s="504"/>
      <c r="BR106" s="504"/>
      <c r="BS106" s="504"/>
      <c r="BT106" s="504"/>
      <c r="BU106" s="504"/>
      <c r="BV106" s="504"/>
      <c r="BW106" s="504"/>
      <c r="BX106" s="504"/>
      <c r="BY106" s="504"/>
      <c r="BZ106" s="504"/>
      <c r="CA106" s="504"/>
      <c r="CB106" s="504"/>
      <c r="CC106" s="504"/>
      <c r="CD106" s="504"/>
      <c r="CE106" s="504">
        <v>1500</v>
      </c>
      <c r="CF106" s="504"/>
      <c r="CG106" s="504"/>
      <c r="CH106" s="504"/>
      <c r="CI106" s="504"/>
      <c r="CJ106" s="504"/>
      <c r="CK106" s="504"/>
      <c r="CL106" s="504"/>
      <c r="CM106" s="504"/>
      <c r="CN106" s="504"/>
      <c r="CO106" s="504"/>
      <c r="CP106" s="504"/>
      <c r="CQ106" s="504"/>
      <c r="CR106" s="504"/>
      <c r="CS106" s="504"/>
      <c r="CT106" s="504"/>
      <c r="CU106" s="504"/>
      <c r="CV106" s="504"/>
      <c r="CW106" s="504"/>
      <c r="CX106" s="504"/>
      <c r="CY106" s="504"/>
      <c r="CZ106" s="504"/>
      <c r="DA106" s="504"/>
    </row>
    <row r="107" spans="1:105" ht="12" customHeight="1">
      <c r="A107" s="395" t="s">
        <v>225</v>
      </c>
      <c r="B107" s="395"/>
      <c r="C107" s="395"/>
      <c r="D107" s="395"/>
      <c r="E107" s="395"/>
      <c r="F107" s="395"/>
      <c r="G107" s="395"/>
      <c r="H107" s="394" t="s">
        <v>408</v>
      </c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4"/>
      <c r="AS107" s="394"/>
      <c r="AT107" s="394"/>
      <c r="AU107" s="394"/>
      <c r="AV107" s="394"/>
      <c r="AW107" s="394"/>
      <c r="AX107" s="394"/>
      <c r="AY107" s="394"/>
      <c r="AZ107" s="394"/>
      <c r="BA107" s="394"/>
      <c r="BB107" s="394"/>
      <c r="BC107" s="394"/>
      <c r="BD107" s="504"/>
      <c r="BE107" s="504"/>
      <c r="BF107" s="504"/>
      <c r="BG107" s="504"/>
      <c r="BH107" s="504"/>
      <c r="BI107" s="504"/>
      <c r="BJ107" s="504"/>
      <c r="BK107" s="504"/>
      <c r="BL107" s="504"/>
      <c r="BM107" s="504"/>
      <c r="BN107" s="504"/>
      <c r="BO107" s="504"/>
      <c r="BP107" s="504"/>
      <c r="BQ107" s="504"/>
      <c r="BR107" s="504"/>
      <c r="BS107" s="504"/>
      <c r="BT107" s="504"/>
      <c r="BU107" s="504"/>
      <c r="BV107" s="504"/>
      <c r="BW107" s="504"/>
      <c r="BX107" s="504"/>
      <c r="BY107" s="504"/>
      <c r="BZ107" s="504"/>
      <c r="CA107" s="504"/>
      <c r="CB107" s="504"/>
      <c r="CC107" s="504"/>
      <c r="CD107" s="504"/>
      <c r="CE107" s="504">
        <v>0</v>
      </c>
      <c r="CF107" s="504"/>
      <c r="CG107" s="504"/>
      <c r="CH107" s="504"/>
      <c r="CI107" s="504"/>
      <c r="CJ107" s="504"/>
      <c r="CK107" s="504"/>
      <c r="CL107" s="504"/>
      <c r="CM107" s="504"/>
      <c r="CN107" s="504"/>
      <c r="CO107" s="504"/>
      <c r="CP107" s="504"/>
      <c r="CQ107" s="504"/>
      <c r="CR107" s="504"/>
      <c r="CS107" s="504"/>
      <c r="CT107" s="504"/>
      <c r="CU107" s="504"/>
      <c r="CV107" s="504"/>
      <c r="CW107" s="504"/>
      <c r="CX107" s="504"/>
      <c r="CY107" s="504"/>
      <c r="CZ107" s="504"/>
      <c r="DA107" s="504"/>
    </row>
    <row r="108" spans="1:105" ht="12" customHeight="1">
      <c r="A108" s="395"/>
      <c r="B108" s="395"/>
      <c r="C108" s="395"/>
      <c r="D108" s="395"/>
      <c r="E108" s="395"/>
      <c r="F108" s="395"/>
      <c r="G108" s="395"/>
      <c r="H108" s="396" t="s">
        <v>192</v>
      </c>
      <c r="I108" s="396"/>
      <c r="J108" s="396"/>
      <c r="K108" s="396"/>
      <c r="L108" s="396"/>
      <c r="M108" s="396"/>
      <c r="N108" s="396"/>
      <c r="O108" s="396"/>
      <c r="P108" s="396"/>
      <c r="Q108" s="396"/>
      <c r="R108" s="396"/>
      <c r="S108" s="396"/>
      <c r="T108" s="396"/>
      <c r="U108" s="396"/>
      <c r="V108" s="396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6"/>
      <c r="AP108" s="396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6"/>
      <c r="BA108" s="396"/>
      <c r="BB108" s="396"/>
      <c r="BC108" s="397"/>
      <c r="BD108" s="392"/>
      <c r="BE108" s="392"/>
      <c r="BF108" s="392"/>
      <c r="BG108" s="392"/>
      <c r="BH108" s="392"/>
      <c r="BI108" s="392"/>
      <c r="BJ108" s="392"/>
      <c r="BK108" s="392"/>
      <c r="BL108" s="392"/>
      <c r="BM108" s="392"/>
      <c r="BN108" s="392"/>
      <c r="BO108" s="392"/>
      <c r="BP108" s="392"/>
      <c r="BQ108" s="392"/>
      <c r="BR108" s="392"/>
      <c r="BS108" s="392"/>
      <c r="BT108" s="392" t="s">
        <v>175</v>
      </c>
      <c r="BU108" s="392"/>
      <c r="BV108" s="392"/>
      <c r="BW108" s="392"/>
      <c r="BX108" s="392"/>
      <c r="BY108" s="392"/>
      <c r="BZ108" s="392"/>
      <c r="CA108" s="392"/>
      <c r="CB108" s="392"/>
      <c r="CC108" s="392"/>
      <c r="CD108" s="392"/>
      <c r="CE108" s="496">
        <f>SUM(CE106:CE107)</f>
        <v>1500</v>
      </c>
      <c r="CF108" s="398"/>
      <c r="CG108" s="398"/>
      <c r="CH108" s="398"/>
      <c r="CI108" s="398"/>
      <c r="CJ108" s="398"/>
      <c r="CK108" s="398"/>
      <c r="CL108" s="398"/>
      <c r="CM108" s="398"/>
      <c r="CN108" s="398"/>
      <c r="CO108" s="398"/>
      <c r="CP108" s="398"/>
      <c r="CQ108" s="398"/>
      <c r="CR108" s="398"/>
      <c r="CS108" s="398"/>
      <c r="CT108" s="398"/>
      <c r="CU108" s="398"/>
      <c r="CV108" s="398"/>
      <c r="CW108" s="398"/>
      <c r="CX108" s="398"/>
      <c r="CY108" s="398"/>
      <c r="CZ108" s="398"/>
      <c r="DA108" s="398"/>
    </row>
    <row r="109" spans="1:105" ht="12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</row>
    <row r="110" spans="1:105" s="124" customFormat="1" ht="14.25">
      <c r="A110" s="400" t="s">
        <v>236</v>
      </c>
      <c r="B110" s="400"/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/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0"/>
      <c r="BE110" s="400"/>
      <c r="BF110" s="400"/>
      <c r="BG110" s="400"/>
      <c r="BH110" s="400"/>
      <c r="BI110" s="400"/>
      <c r="BJ110" s="400"/>
      <c r="BK110" s="400"/>
      <c r="BL110" s="400"/>
      <c r="BM110" s="400"/>
      <c r="BN110" s="400"/>
      <c r="BO110" s="400"/>
      <c r="BP110" s="400"/>
      <c r="BQ110" s="400"/>
      <c r="BR110" s="400"/>
      <c r="BS110" s="400"/>
      <c r="BT110" s="400"/>
      <c r="BU110" s="400"/>
      <c r="BV110" s="400"/>
      <c r="BW110" s="400"/>
      <c r="BX110" s="400"/>
      <c r="BY110" s="400"/>
      <c r="BZ110" s="400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  <c r="CM110" s="400"/>
      <c r="CN110" s="400"/>
      <c r="CO110" s="400"/>
      <c r="CP110" s="400"/>
      <c r="CQ110" s="400"/>
      <c r="CR110" s="400"/>
      <c r="CS110" s="400"/>
      <c r="CT110" s="400"/>
      <c r="CU110" s="400"/>
      <c r="CV110" s="400"/>
      <c r="CW110" s="400"/>
      <c r="CX110" s="400"/>
      <c r="CY110" s="400"/>
      <c r="CZ110" s="400"/>
      <c r="DA110" s="400"/>
    </row>
    <row r="111" spans="1:105" ht="6" customHeight="1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</row>
    <row r="112" spans="1:105" s="124" customFormat="1" ht="14.25">
      <c r="A112" s="491" t="s">
        <v>181</v>
      </c>
      <c r="B112" s="491"/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2"/>
      <c r="AL112" s="492"/>
      <c r="AM112" s="492"/>
      <c r="AN112" s="492"/>
      <c r="AO112" s="492"/>
      <c r="AP112" s="492"/>
      <c r="AQ112" s="492"/>
      <c r="AR112" s="492"/>
      <c r="AS112" s="492"/>
      <c r="AT112" s="492"/>
      <c r="AU112" s="492"/>
      <c r="AV112" s="492"/>
      <c r="AW112" s="492"/>
      <c r="AX112" s="492"/>
      <c r="AY112" s="492"/>
      <c r="AZ112" s="492"/>
      <c r="BA112" s="492"/>
      <c r="BB112" s="492"/>
      <c r="BC112" s="492"/>
      <c r="BD112" s="492"/>
      <c r="BE112" s="492"/>
      <c r="BF112" s="492"/>
      <c r="BG112" s="492"/>
      <c r="BH112" s="492"/>
      <c r="BI112" s="492"/>
      <c r="BJ112" s="492"/>
      <c r="BK112" s="492"/>
      <c r="BL112" s="492"/>
      <c r="BM112" s="492"/>
      <c r="BN112" s="492"/>
      <c r="BO112" s="492"/>
      <c r="BP112" s="492"/>
      <c r="BQ112" s="492"/>
      <c r="BR112" s="492"/>
      <c r="BS112" s="492"/>
      <c r="BT112" s="492"/>
      <c r="BU112" s="492"/>
      <c r="BV112" s="492"/>
      <c r="BW112" s="492"/>
      <c r="BX112" s="492"/>
      <c r="BY112" s="492"/>
      <c r="BZ112" s="492"/>
      <c r="CA112" s="492"/>
      <c r="CB112" s="492"/>
      <c r="CC112" s="492"/>
      <c r="CD112" s="492"/>
      <c r="CE112" s="492"/>
      <c r="CF112" s="492"/>
      <c r="CG112" s="492"/>
      <c r="CH112" s="492"/>
      <c r="CI112" s="492"/>
      <c r="CJ112" s="492"/>
      <c r="CK112" s="492"/>
      <c r="CL112" s="492"/>
      <c r="CM112" s="492"/>
      <c r="CN112" s="492"/>
      <c r="CO112" s="492"/>
      <c r="CP112" s="492"/>
      <c r="CQ112" s="492"/>
      <c r="CR112" s="492"/>
      <c r="CS112" s="492"/>
      <c r="CT112" s="492"/>
      <c r="CU112" s="492"/>
      <c r="CV112" s="492"/>
      <c r="CW112" s="492"/>
      <c r="CX112" s="492"/>
      <c r="CY112" s="492"/>
      <c r="CZ112" s="492"/>
      <c r="DA112" s="492"/>
    </row>
    <row r="113" spans="1:105" s="124" customFormat="1" ht="6" customHeight="1">
      <c r="A113" s="491"/>
      <c r="B113" s="491"/>
      <c r="C113" s="491"/>
      <c r="D113" s="491"/>
      <c r="E113" s="491"/>
      <c r="F113" s="491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  <c r="R113" s="491"/>
      <c r="S113" s="491"/>
      <c r="T113" s="491"/>
      <c r="U113" s="491"/>
      <c r="V113" s="491"/>
      <c r="W113" s="491"/>
      <c r="X113" s="493"/>
      <c r="Y113" s="493"/>
      <c r="Z113" s="493"/>
      <c r="AA113" s="493"/>
      <c r="AB113" s="493"/>
      <c r="AC113" s="493"/>
      <c r="AD113" s="493"/>
      <c r="AE113" s="493"/>
      <c r="AF113" s="493"/>
      <c r="AG113" s="493"/>
      <c r="AH113" s="493"/>
      <c r="AI113" s="493"/>
      <c r="AJ113" s="493"/>
      <c r="AK113" s="493"/>
      <c r="AL113" s="493"/>
      <c r="AM113" s="493"/>
      <c r="AN113" s="493"/>
      <c r="AO113" s="493"/>
      <c r="AP113" s="493"/>
      <c r="AQ113" s="493"/>
      <c r="AR113" s="493"/>
      <c r="AS113" s="493"/>
      <c r="AT113" s="493"/>
      <c r="AU113" s="493"/>
      <c r="AV113" s="493"/>
      <c r="AW113" s="493"/>
      <c r="AX113" s="493"/>
      <c r="AY113" s="493"/>
      <c r="AZ113" s="493"/>
      <c r="BA113" s="493"/>
      <c r="BB113" s="493"/>
      <c r="BC113" s="493"/>
      <c r="BD113" s="493"/>
      <c r="BE113" s="493"/>
      <c r="BF113" s="493"/>
      <c r="BG113" s="493"/>
      <c r="BH113" s="493"/>
      <c r="BI113" s="493"/>
      <c r="BJ113" s="493"/>
      <c r="BK113" s="493"/>
      <c r="BL113" s="493"/>
      <c r="BM113" s="493"/>
      <c r="BN113" s="493"/>
      <c r="BO113" s="493"/>
      <c r="BP113" s="493"/>
      <c r="BQ113" s="493"/>
      <c r="BR113" s="493"/>
      <c r="BS113" s="493"/>
      <c r="BT113" s="493"/>
      <c r="BU113" s="493"/>
      <c r="BV113" s="493"/>
      <c r="BW113" s="493"/>
      <c r="BX113" s="493"/>
      <c r="BY113" s="493"/>
      <c r="BZ113" s="493"/>
      <c r="CA113" s="493"/>
      <c r="CB113" s="493"/>
      <c r="CC113" s="493"/>
      <c r="CD113" s="493"/>
      <c r="CE113" s="493"/>
      <c r="CF113" s="493"/>
      <c r="CG113" s="493"/>
      <c r="CH113" s="493"/>
      <c r="CI113" s="493"/>
      <c r="CJ113" s="493"/>
      <c r="CK113" s="493"/>
      <c r="CL113" s="493"/>
      <c r="CM113" s="493"/>
      <c r="CN113" s="493"/>
      <c r="CO113" s="493"/>
      <c r="CP113" s="493"/>
      <c r="CQ113" s="493"/>
      <c r="CR113" s="493"/>
      <c r="CS113" s="493"/>
      <c r="CT113" s="493"/>
      <c r="CU113" s="493"/>
      <c r="CV113" s="493"/>
      <c r="CW113" s="493"/>
      <c r="CX113" s="493"/>
      <c r="CY113" s="493"/>
      <c r="CZ113" s="493"/>
      <c r="DA113" s="493"/>
    </row>
    <row r="114" spans="1:105" s="124" customFormat="1" ht="14.25">
      <c r="A114" s="494" t="s">
        <v>182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  <c r="L114" s="494"/>
      <c r="M114" s="494"/>
      <c r="N114" s="494"/>
      <c r="O114" s="494"/>
      <c r="P114" s="494"/>
      <c r="Q114" s="494"/>
      <c r="R114" s="494"/>
      <c r="S114" s="494"/>
      <c r="T114" s="494"/>
      <c r="U114" s="494"/>
      <c r="V114" s="494"/>
      <c r="W114" s="494"/>
      <c r="X114" s="494"/>
      <c r="Y114" s="494"/>
      <c r="Z114" s="494"/>
      <c r="AA114" s="494"/>
      <c r="AB114" s="494"/>
      <c r="AC114" s="494"/>
      <c r="AD114" s="494"/>
      <c r="AE114" s="494"/>
      <c r="AF114" s="494"/>
      <c r="AG114" s="494"/>
      <c r="AH114" s="494"/>
      <c r="AI114" s="494"/>
      <c r="AJ114" s="494"/>
      <c r="AK114" s="494"/>
      <c r="AL114" s="494"/>
      <c r="AM114" s="494"/>
      <c r="AN114" s="494"/>
      <c r="AO114" s="494"/>
      <c r="AP114" s="495"/>
      <c r="AQ114" s="495"/>
      <c r="AR114" s="495"/>
      <c r="AS114" s="495"/>
      <c r="AT114" s="495"/>
      <c r="AU114" s="495"/>
      <c r="AV114" s="495"/>
      <c r="AW114" s="495"/>
      <c r="AX114" s="495"/>
      <c r="AY114" s="495"/>
      <c r="AZ114" s="495"/>
      <c r="BA114" s="495"/>
      <c r="BB114" s="495"/>
      <c r="BC114" s="495"/>
      <c r="BD114" s="495"/>
      <c r="BE114" s="495"/>
      <c r="BF114" s="495"/>
      <c r="BG114" s="495"/>
      <c r="BH114" s="495"/>
      <c r="BI114" s="495"/>
      <c r="BJ114" s="495"/>
      <c r="BK114" s="495"/>
      <c r="BL114" s="495"/>
      <c r="BM114" s="495"/>
      <c r="BN114" s="495"/>
      <c r="BO114" s="495"/>
      <c r="BP114" s="495"/>
      <c r="BQ114" s="495"/>
      <c r="BR114" s="495"/>
      <c r="BS114" s="495"/>
      <c r="BT114" s="495"/>
      <c r="BU114" s="495"/>
      <c r="BV114" s="495"/>
      <c r="BW114" s="495"/>
      <c r="BX114" s="495"/>
      <c r="BY114" s="495"/>
      <c r="BZ114" s="495"/>
      <c r="CA114" s="495"/>
      <c r="CB114" s="495"/>
      <c r="CC114" s="495"/>
      <c r="CD114" s="495"/>
      <c r="CE114" s="495"/>
      <c r="CF114" s="495"/>
      <c r="CG114" s="495"/>
      <c r="CH114" s="495"/>
      <c r="CI114" s="495"/>
      <c r="CJ114" s="495"/>
      <c r="CK114" s="495"/>
      <c r="CL114" s="495"/>
      <c r="CM114" s="495"/>
      <c r="CN114" s="495"/>
      <c r="CO114" s="495"/>
      <c r="CP114" s="495"/>
      <c r="CQ114" s="495"/>
      <c r="CR114" s="495"/>
      <c r="CS114" s="495"/>
      <c r="CT114" s="495"/>
      <c r="CU114" s="495"/>
      <c r="CV114" s="495"/>
      <c r="CW114" s="495"/>
      <c r="CX114" s="495"/>
      <c r="CY114" s="495"/>
      <c r="CZ114" s="495"/>
      <c r="DA114" s="495"/>
    </row>
    <row r="115" spans="1:105" ht="10.5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</row>
    <row r="116" spans="1:105" s="126" customFormat="1" ht="45" customHeight="1">
      <c r="A116" s="440" t="s">
        <v>64</v>
      </c>
      <c r="B116" s="441"/>
      <c r="C116" s="441"/>
      <c r="D116" s="441"/>
      <c r="E116" s="441"/>
      <c r="F116" s="441"/>
      <c r="G116" s="442"/>
      <c r="H116" s="440" t="s">
        <v>65</v>
      </c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  <c r="AM116" s="44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441"/>
      <c r="AY116" s="441"/>
      <c r="AZ116" s="441"/>
      <c r="BA116" s="441"/>
      <c r="BB116" s="441"/>
      <c r="BC116" s="442"/>
      <c r="BD116" s="440" t="s">
        <v>228</v>
      </c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2"/>
      <c r="BT116" s="440" t="s">
        <v>229</v>
      </c>
      <c r="BU116" s="441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1"/>
      <c r="CI116" s="442"/>
      <c r="CJ116" s="440" t="s">
        <v>230</v>
      </c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1"/>
      <c r="CU116" s="441"/>
      <c r="CV116" s="441"/>
      <c r="CW116" s="441"/>
      <c r="CX116" s="441"/>
      <c r="CY116" s="441"/>
      <c r="CZ116" s="441"/>
      <c r="DA116" s="442"/>
    </row>
    <row r="117" spans="1:105" s="127" customFormat="1" ht="12.75">
      <c r="A117" s="443">
        <v>1</v>
      </c>
      <c r="B117" s="443"/>
      <c r="C117" s="443"/>
      <c r="D117" s="443"/>
      <c r="E117" s="443"/>
      <c r="F117" s="443"/>
      <c r="G117" s="443"/>
      <c r="H117" s="443">
        <v>2</v>
      </c>
      <c r="I117" s="443"/>
      <c r="J117" s="443"/>
      <c r="K117" s="443"/>
      <c r="L117" s="443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  <c r="AG117" s="443"/>
      <c r="AH117" s="443"/>
      <c r="AI117" s="443"/>
      <c r="AJ117" s="443"/>
      <c r="AK117" s="443"/>
      <c r="AL117" s="443"/>
      <c r="AM117" s="443"/>
      <c r="AN117" s="443"/>
      <c r="AO117" s="443"/>
      <c r="AP117" s="443"/>
      <c r="AQ117" s="443"/>
      <c r="AR117" s="443"/>
      <c r="AS117" s="443"/>
      <c r="AT117" s="443"/>
      <c r="AU117" s="443"/>
      <c r="AV117" s="443"/>
      <c r="AW117" s="443"/>
      <c r="AX117" s="443"/>
      <c r="AY117" s="443"/>
      <c r="AZ117" s="443"/>
      <c r="BA117" s="443"/>
      <c r="BB117" s="443"/>
      <c r="BC117" s="443"/>
      <c r="BD117" s="443">
        <v>3</v>
      </c>
      <c r="BE117" s="443"/>
      <c r="BF117" s="443"/>
      <c r="BG117" s="443"/>
      <c r="BH117" s="443"/>
      <c r="BI117" s="443"/>
      <c r="BJ117" s="443"/>
      <c r="BK117" s="443"/>
      <c r="BL117" s="443"/>
      <c r="BM117" s="443"/>
      <c r="BN117" s="443"/>
      <c r="BO117" s="443"/>
      <c r="BP117" s="443"/>
      <c r="BQ117" s="443"/>
      <c r="BR117" s="443"/>
      <c r="BS117" s="443"/>
      <c r="BT117" s="443">
        <v>4</v>
      </c>
      <c r="BU117" s="443"/>
      <c r="BV117" s="443"/>
      <c r="BW117" s="443"/>
      <c r="BX117" s="443"/>
      <c r="BY117" s="443"/>
      <c r="BZ117" s="443"/>
      <c r="CA117" s="443"/>
      <c r="CB117" s="443"/>
      <c r="CC117" s="443"/>
      <c r="CD117" s="443"/>
      <c r="CE117" s="443"/>
      <c r="CF117" s="443"/>
      <c r="CG117" s="443"/>
      <c r="CH117" s="443"/>
      <c r="CI117" s="443"/>
      <c r="CJ117" s="443">
        <v>5</v>
      </c>
      <c r="CK117" s="443"/>
      <c r="CL117" s="443"/>
      <c r="CM117" s="443"/>
      <c r="CN117" s="443"/>
      <c r="CO117" s="443"/>
      <c r="CP117" s="443"/>
      <c r="CQ117" s="443"/>
      <c r="CR117" s="443"/>
      <c r="CS117" s="443"/>
      <c r="CT117" s="443"/>
      <c r="CU117" s="443"/>
      <c r="CV117" s="443"/>
      <c r="CW117" s="443"/>
      <c r="CX117" s="443"/>
      <c r="CY117" s="443"/>
      <c r="CZ117" s="443"/>
      <c r="DA117" s="443"/>
    </row>
    <row r="118" spans="1:105" s="128" customFormat="1" ht="15" customHeight="1">
      <c r="A118" s="395"/>
      <c r="B118" s="395"/>
      <c r="C118" s="395"/>
      <c r="D118" s="395"/>
      <c r="E118" s="395"/>
      <c r="F118" s="395"/>
      <c r="G118" s="395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  <c r="AI118" s="394"/>
      <c r="AJ118" s="394"/>
      <c r="AK118" s="394"/>
      <c r="AL118" s="394"/>
      <c r="AM118" s="394"/>
      <c r="AN118" s="394"/>
      <c r="AO118" s="394"/>
      <c r="AP118" s="394"/>
      <c r="AQ118" s="394"/>
      <c r="AR118" s="394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394"/>
      <c r="BC118" s="394"/>
      <c r="BD118" s="392"/>
      <c r="BE118" s="392"/>
      <c r="BF118" s="392"/>
      <c r="BG118" s="392"/>
      <c r="BH118" s="392"/>
      <c r="BI118" s="392"/>
      <c r="BJ118" s="392"/>
      <c r="BK118" s="392"/>
      <c r="BL118" s="392"/>
      <c r="BM118" s="392"/>
      <c r="BN118" s="392"/>
      <c r="BO118" s="392"/>
      <c r="BP118" s="392"/>
      <c r="BQ118" s="392"/>
      <c r="BR118" s="392"/>
      <c r="BS118" s="392"/>
      <c r="BT118" s="392"/>
      <c r="BU118" s="392"/>
      <c r="BV118" s="392"/>
      <c r="BW118" s="392"/>
      <c r="BX118" s="392"/>
      <c r="BY118" s="392"/>
      <c r="BZ118" s="392"/>
      <c r="CA118" s="392"/>
      <c r="CB118" s="392"/>
      <c r="CC118" s="392"/>
      <c r="CD118" s="392"/>
      <c r="CE118" s="392"/>
      <c r="CF118" s="392"/>
      <c r="CG118" s="392"/>
      <c r="CH118" s="392"/>
      <c r="CI118" s="392"/>
      <c r="CJ118" s="392"/>
      <c r="CK118" s="392"/>
      <c r="CL118" s="392"/>
      <c r="CM118" s="392"/>
      <c r="CN118" s="392"/>
      <c r="CO118" s="392"/>
      <c r="CP118" s="392"/>
      <c r="CQ118" s="392"/>
      <c r="CR118" s="392"/>
      <c r="CS118" s="392"/>
      <c r="CT118" s="392"/>
      <c r="CU118" s="392"/>
      <c r="CV118" s="392"/>
      <c r="CW118" s="392"/>
      <c r="CX118" s="392"/>
      <c r="CY118" s="392"/>
      <c r="CZ118" s="392"/>
      <c r="DA118" s="392"/>
    </row>
    <row r="119" spans="1:105" s="128" customFormat="1" ht="15" customHeight="1">
      <c r="A119" s="395"/>
      <c r="B119" s="395"/>
      <c r="C119" s="395"/>
      <c r="D119" s="395"/>
      <c r="E119" s="395"/>
      <c r="F119" s="395"/>
      <c r="G119" s="395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394"/>
      <c r="AP119" s="394"/>
      <c r="AQ119" s="394"/>
      <c r="AR119" s="394"/>
      <c r="AS119" s="394"/>
      <c r="AT119" s="394"/>
      <c r="AU119" s="394"/>
      <c r="AV119" s="394"/>
      <c r="AW119" s="394"/>
      <c r="AX119" s="394"/>
      <c r="AY119" s="394"/>
      <c r="AZ119" s="394"/>
      <c r="BA119" s="394"/>
      <c r="BB119" s="394"/>
      <c r="BC119" s="394"/>
      <c r="BD119" s="392"/>
      <c r="BE119" s="392"/>
      <c r="BF119" s="392"/>
      <c r="BG119" s="392"/>
      <c r="BH119" s="392"/>
      <c r="BI119" s="392"/>
      <c r="BJ119" s="392"/>
      <c r="BK119" s="392"/>
      <c r="BL119" s="392"/>
      <c r="BM119" s="392"/>
      <c r="BN119" s="392"/>
      <c r="BO119" s="392"/>
      <c r="BP119" s="392"/>
      <c r="BQ119" s="392"/>
      <c r="BR119" s="392"/>
      <c r="BS119" s="392"/>
      <c r="BT119" s="392"/>
      <c r="BU119" s="392"/>
      <c r="BV119" s="392"/>
      <c r="BW119" s="392"/>
      <c r="BX119" s="392"/>
      <c r="BY119" s="392"/>
      <c r="BZ119" s="392"/>
      <c r="CA119" s="392"/>
      <c r="CB119" s="392"/>
      <c r="CC119" s="392"/>
      <c r="CD119" s="392"/>
      <c r="CE119" s="392"/>
      <c r="CF119" s="392"/>
      <c r="CG119" s="392"/>
      <c r="CH119" s="392"/>
      <c r="CI119" s="392"/>
      <c r="CJ119" s="392"/>
      <c r="CK119" s="392"/>
      <c r="CL119" s="392"/>
      <c r="CM119" s="392"/>
      <c r="CN119" s="392"/>
      <c r="CO119" s="392"/>
      <c r="CP119" s="392"/>
      <c r="CQ119" s="392"/>
      <c r="CR119" s="392"/>
      <c r="CS119" s="392"/>
      <c r="CT119" s="392"/>
      <c r="CU119" s="392"/>
      <c r="CV119" s="392"/>
      <c r="CW119" s="392"/>
      <c r="CX119" s="392"/>
      <c r="CY119" s="392"/>
      <c r="CZ119" s="392"/>
      <c r="DA119" s="392"/>
    </row>
    <row r="120" spans="1:105" s="128" customFormat="1" ht="15" customHeight="1">
      <c r="A120" s="395"/>
      <c r="B120" s="395"/>
      <c r="C120" s="395"/>
      <c r="D120" s="395"/>
      <c r="E120" s="395"/>
      <c r="F120" s="395"/>
      <c r="G120" s="395"/>
      <c r="H120" s="444" t="s">
        <v>192</v>
      </c>
      <c r="I120" s="444"/>
      <c r="J120" s="444"/>
      <c r="K120" s="444"/>
      <c r="L120" s="444"/>
      <c r="M120" s="444"/>
      <c r="N120" s="444"/>
      <c r="O120" s="444"/>
      <c r="P120" s="444"/>
      <c r="Q120" s="444"/>
      <c r="R120" s="444"/>
      <c r="S120" s="444"/>
      <c r="T120" s="444"/>
      <c r="U120" s="444"/>
      <c r="V120" s="444"/>
      <c r="W120" s="444"/>
      <c r="X120" s="444"/>
      <c r="Y120" s="444"/>
      <c r="Z120" s="444"/>
      <c r="AA120" s="444"/>
      <c r="AB120" s="444"/>
      <c r="AC120" s="444"/>
      <c r="AD120" s="444"/>
      <c r="AE120" s="444"/>
      <c r="AF120" s="444"/>
      <c r="AG120" s="444"/>
      <c r="AH120" s="444"/>
      <c r="AI120" s="444"/>
      <c r="AJ120" s="444"/>
      <c r="AK120" s="444"/>
      <c r="AL120" s="444"/>
      <c r="AM120" s="444"/>
      <c r="AN120" s="444"/>
      <c r="AO120" s="444"/>
      <c r="AP120" s="444"/>
      <c r="AQ120" s="444"/>
      <c r="AR120" s="444"/>
      <c r="AS120" s="444"/>
      <c r="AT120" s="444"/>
      <c r="AU120" s="444"/>
      <c r="AV120" s="444"/>
      <c r="AW120" s="444"/>
      <c r="AX120" s="444"/>
      <c r="AY120" s="444"/>
      <c r="AZ120" s="444"/>
      <c r="BA120" s="444"/>
      <c r="BB120" s="444"/>
      <c r="BC120" s="445"/>
      <c r="BD120" s="392" t="s">
        <v>175</v>
      </c>
      <c r="BE120" s="392"/>
      <c r="BF120" s="392"/>
      <c r="BG120" s="392"/>
      <c r="BH120" s="392"/>
      <c r="BI120" s="392"/>
      <c r="BJ120" s="392"/>
      <c r="BK120" s="392"/>
      <c r="BL120" s="392"/>
      <c r="BM120" s="392"/>
      <c r="BN120" s="392"/>
      <c r="BO120" s="392"/>
      <c r="BP120" s="392"/>
      <c r="BQ120" s="392"/>
      <c r="BR120" s="392"/>
      <c r="BS120" s="392"/>
      <c r="BT120" s="392" t="s">
        <v>175</v>
      </c>
      <c r="BU120" s="392"/>
      <c r="BV120" s="392"/>
      <c r="BW120" s="392"/>
      <c r="BX120" s="392"/>
      <c r="BY120" s="392"/>
      <c r="BZ120" s="392"/>
      <c r="CA120" s="392"/>
      <c r="CB120" s="392"/>
      <c r="CC120" s="392"/>
      <c r="CD120" s="392"/>
      <c r="CE120" s="392"/>
      <c r="CF120" s="392"/>
      <c r="CG120" s="392"/>
      <c r="CH120" s="392"/>
      <c r="CI120" s="392"/>
      <c r="CJ120" s="392"/>
      <c r="CK120" s="392"/>
      <c r="CL120" s="392"/>
      <c r="CM120" s="392"/>
      <c r="CN120" s="392"/>
      <c r="CO120" s="392"/>
      <c r="CP120" s="392"/>
      <c r="CQ120" s="392"/>
      <c r="CR120" s="392"/>
      <c r="CS120" s="392"/>
      <c r="CT120" s="392"/>
      <c r="CU120" s="392"/>
      <c r="CV120" s="392"/>
      <c r="CW120" s="392"/>
      <c r="CX120" s="392"/>
      <c r="CY120" s="392"/>
      <c r="CZ120" s="392"/>
      <c r="DA120" s="392"/>
    </row>
    <row r="121" spans="1:105" ht="12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</row>
    <row r="122" spans="1:105" s="124" customFormat="1" ht="27" customHeight="1">
      <c r="A122" s="420" t="s">
        <v>237</v>
      </c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0"/>
      <c r="AD122" s="420"/>
      <c r="AE122" s="420"/>
      <c r="AF122" s="420"/>
      <c r="AG122" s="420"/>
      <c r="AH122" s="420"/>
      <c r="AI122" s="420"/>
      <c r="AJ122" s="420"/>
      <c r="AK122" s="420"/>
      <c r="AL122" s="420"/>
      <c r="AM122" s="420"/>
      <c r="AN122" s="420"/>
      <c r="AO122" s="420"/>
      <c r="AP122" s="420"/>
      <c r="AQ122" s="420"/>
      <c r="AR122" s="420"/>
      <c r="AS122" s="420"/>
      <c r="AT122" s="420"/>
      <c r="AU122" s="420"/>
      <c r="AV122" s="420"/>
      <c r="AW122" s="420"/>
      <c r="AX122" s="420"/>
      <c r="AY122" s="420"/>
      <c r="AZ122" s="420"/>
      <c r="BA122" s="420"/>
      <c r="BB122" s="420"/>
      <c r="BC122" s="420"/>
      <c r="BD122" s="420"/>
      <c r="BE122" s="420"/>
      <c r="BF122" s="420"/>
      <c r="BG122" s="420"/>
      <c r="BH122" s="420"/>
      <c r="BI122" s="420"/>
      <c r="BJ122" s="420"/>
      <c r="BK122" s="420"/>
      <c r="BL122" s="420"/>
      <c r="BM122" s="420"/>
      <c r="BN122" s="420"/>
      <c r="BO122" s="420"/>
      <c r="BP122" s="420"/>
      <c r="BQ122" s="420"/>
      <c r="BR122" s="420"/>
      <c r="BS122" s="420"/>
      <c r="BT122" s="420"/>
      <c r="BU122" s="420"/>
      <c r="BV122" s="420"/>
      <c r="BW122" s="420"/>
      <c r="BX122" s="420"/>
      <c r="BY122" s="420"/>
      <c r="BZ122" s="420"/>
      <c r="CA122" s="420"/>
      <c r="CB122" s="420"/>
      <c r="CC122" s="420"/>
      <c r="CD122" s="420"/>
      <c r="CE122" s="420"/>
      <c r="CF122" s="420"/>
      <c r="CG122" s="420"/>
      <c r="CH122" s="420"/>
      <c r="CI122" s="420"/>
      <c r="CJ122" s="420"/>
      <c r="CK122" s="420"/>
      <c r="CL122" s="420"/>
      <c r="CM122" s="420"/>
      <c r="CN122" s="420"/>
      <c r="CO122" s="420"/>
      <c r="CP122" s="420"/>
      <c r="CQ122" s="420"/>
      <c r="CR122" s="420"/>
      <c r="CS122" s="420"/>
      <c r="CT122" s="420"/>
      <c r="CU122" s="420"/>
      <c r="CV122" s="420"/>
      <c r="CW122" s="420"/>
      <c r="CX122" s="420"/>
      <c r="CY122" s="420"/>
      <c r="CZ122" s="420"/>
      <c r="DA122" s="420"/>
    </row>
    <row r="123" spans="1:105" ht="6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</row>
    <row r="124" spans="1:105" s="124" customFormat="1" ht="14.25">
      <c r="A124" s="491" t="s">
        <v>181</v>
      </c>
      <c r="B124" s="491"/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2"/>
      <c r="Y124" s="492"/>
      <c r="Z124" s="492"/>
      <c r="AA124" s="492"/>
      <c r="AB124" s="492"/>
      <c r="AC124" s="492"/>
      <c r="AD124" s="492"/>
      <c r="AE124" s="492"/>
      <c r="AF124" s="492"/>
      <c r="AG124" s="492"/>
      <c r="AH124" s="492"/>
      <c r="AI124" s="492"/>
      <c r="AJ124" s="492"/>
      <c r="AK124" s="492"/>
      <c r="AL124" s="492"/>
      <c r="AM124" s="492"/>
      <c r="AN124" s="492"/>
      <c r="AO124" s="492"/>
      <c r="AP124" s="492"/>
      <c r="AQ124" s="492"/>
      <c r="AR124" s="492"/>
      <c r="AS124" s="492"/>
      <c r="AT124" s="492"/>
      <c r="AU124" s="492"/>
      <c r="AV124" s="492"/>
      <c r="AW124" s="492"/>
      <c r="AX124" s="492"/>
      <c r="AY124" s="492"/>
      <c r="AZ124" s="492"/>
      <c r="BA124" s="492"/>
      <c r="BB124" s="492"/>
      <c r="BC124" s="492"/>
      <c r="BD124" s="492"/>
      <c r="BE124" s="492"/>
      <c r="BF124" s="492"/>
      <c r="BG124" s="492"/>
      <c r="BH124" s="492"/>
      <c r="BI124" s="492"/>
      <c r="BJ124" s="492"/>
      <c r="BK124" s="492"/>
      <c r="BL124" s="492"/>
      <c r="BM124" s="492"/>
      <c r="BN124" s="492"/>
      <c r="BO124" s="492"/>
      <c r="BP124" s="492"/>
      <c r="BQ124" s="492"/>
      <c r="BR124" s="492"/>
      <c r="BS124" s="492"/>
      <c r="BT124" s="492"/>
      <c r="BU124" s="492"/>
      <c r="BV124" s="492"/>
      <c r="BW124" s="492"/>
      <c r="BX124" s="492"/>
      <c r="BY124" s="492"/>
      <c r="BZ124" s="492"/>
      <c r="CA124" s="492"/>
      <c r="CB124" s="492"/>
      <c r="CC124" s="492"/>
      <c r="CD124" s="492"/>
      <c r="CE124" s="492"/>
      <c r="CF124" s="492"/>
      <c r="CG124" s="492"/>
      <c r="CH124" s="492"/>
      <c r="CI124" s="492"/>
      <c r="CJ124" s="492"/>
      <c r="CK124" s="492"/>
      <c r="CL124" s="492"/>
      <c r="CM124" s="492"/>
      <c r="CN124" s="492"/>
      <c r="CO124" s="492"/>
      <c r="CP124" s="492"/>
      <c r="CQ124" s="492"/>
      <c r="CR124" s="492"/>
      <c r="CS124" s="492"/>
      <c r="CT124" s="492"/>
      <c r="CU124" s="492"/>
      <c r="CV124" s="492"/>
      <c r="CW124" s="492"/>
      <c r="CX124" s="492"/>
      <c r="CY124" s="492"/>
      <c r="CZ124" s="492"/>
      <c r="DA124" s="492"/>
    </row>
    <row r="125" spans="1:105" s="124" customFormat="1" ht="6" customHeight="1">
      <c r="A125" s="491"/>
      <c r="B125" s="491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3"/>
      <c r="Y125" s="493"/>
      <c r="Z125" s="493"/>
      <c r="AA125" s="493"/>
      <c r="AB125" s="493"/>
      <c r="AC125" s="493"/>
      <c r="AD125" s="493"/>
      <c r="AE125" s="493"/>
      <c r="AF125" s="493"/>
      <c r="AG125" s="493"/>
      <c r="AH125" s="493"/>
      <c r="AI125" s="493"/>
      <c r="AJ125" s="493"/>
      <c r="AK125" s="493"/>
      <c r="AL125" s="493"/>
      <c r="AM125" s="493"/>
      <c r="AN125" s="493"/>
      <c r="AO125" s="493"/>
      <c r="AP125" s="493"/>
      <c r="AQ125" s="493"/>
      <c r="AR125" s="493"/>
      <c r="AS125" s="493"/>
      <c r="AT125" s="493"/>
      <c r="AU125" s="493"/>
      <c r="AV125" s="493"/>
      <c r="AW125" s="493"/>
      <c r="AX125" s="493"/>
      <c r="AY125" s="493"/>
      <c r="AZ125" s="493"/>
      <c r="BA125" s="493"/>
      <c r="BB125" s="493"/>
      <c r="BC125" s="493"/>
      <c r="BD125" s="493"/>
      <c r="BE125" s="493"/>
      <c r="BF125" s="493"/>
      <c r="BG125" s="493"/>
      <c r="BH125" s="493"/>
      <c r="BI125" s="493"/>
      <c r="BJ125" s="493"/>
      <c r="BK125" s="493"/>
      <c r="BL125" s="493"/>
      <c r="BM125" s="493"/>
      <c r="BN125" s="493"/>
      <c r="BO125" s="493"/>
      <c r="BP125" s="493"/>
      <c r="BQ125" s="493"/>
      <c r="BR125" s="493"/>
      <c r="BS125" s="493"/>
      <c r="BT125" s="493"/>
      <c r="BU125" s="493"/>
      <c r="BV125" s="493"/>
      <c r="BW125" s="493"/>
      <c r="BX125" s="493"/>
      <c r="BY125" s="493"/>
      <c r="BZ125" s="493"/>
      <c r="CA125" s="493"/>
      <c r="CB125" s="493"/>
      <c r="CC125" s="493"/>
      <c r="CD125" s="493"/>
      <c r="CE125" s="493"/>
      <c r="CF125" s="493"/>
      <c r="CG125" s="493"/>
      <c r="CH125" s="493"/>
      <c r="CI125" s="493"/>
      <c r="CJ125" s="493"/>
      <c r="CK125" s="493"/>
      <c r="CL125" s="493"/>
      <c r="CM125" s="493"/>
      <c r="CN125" s="493"/>
      <c r="CO125" s="493"/>
      <c r="CP125" s="493"/>
      <c r="CQ125" s="493"/>
      <c r="CR125" s="493"/>
      <c r="CS125" s="493"/>
      <c r="CT125" s="493"/>
      <c r="CU125" s="493"/>
      <c r="CV125" s="493"/>
      <c r="CW125" s="493"/>
      <c r="CX125" s="493"/>
      <c r="CY125" s="493"/>
      <c r="CZ125" s="493"/>
      <c r="DA125" s="493"/>
    </row>
    <row r="126" spans="1:105" s="124" customFormat="1" ht="14.25">
      <c r="A126" s="494" t="s">
        <v>182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  <c r="AA126" s="494"/>
      <c r="AB126" s="494"/>
      <c r="AC126" s="494"/>
      <c r="AD126" s="494"/>
      <c r="AE126" s="494"/>
      <c r="AF126" s="494"/>
      <c r="AG126" s="494"/>
      <c r="AH126" s="494"/>
      <c r="AI126" s="494"/>
      <c r="AJ126" s="494"/>
      <c r="AK126" s="494"/>
      <c r="AL126" s="494"/>
      <c r="AM126" s="494"/>
      <c r="AN126" s="494"/>
      <c r="AO126" s="494"/>
      <c r="AP126" s="495"/>
      <c r="AQ126" s="495"/>
      <c r="AR126" s="495"/>
      <c r="AS126" s="495"/>
      <c r="AT126" s="495"/>
      <c r="AU126" s="495"/>
      <c r="AV126" s="495"/>
      <c r="AW126" s="495"/>
      <c r="AX126" s="495"/>
      <c r="AY126" s="495"/>
      <c r="AZ126" s="495"/>
      <c r="BA126" s="495"/>
      <c r="BB126" s="495"/>
      <c r="BC126" s="495"/>
      <c r="BD126" s="495"/>
      <c r="BE126" s="495"/>
      <c r="BF126" s="495"/>
      <c r="BG126" s="495"/>
      <c r="BH126" s="495"/>
      <c r="BI126" s="495"/>
      <c r="BJ126" s="495"/>
      <c r="BK126" s="495"/>
      <c r="BL126" s="495"/>
      <c r="BM126" s="495"/>
      <c r="BN126" s="495"/>
      <c r="BO126" s="495"/>
      <c r="BP126" s="495"/>
      <c r="BQ126" s="495"/>
      <c r="BR126" s="495"/>
      <c r="BS126" s="495"/>
      <c r="BT126" s="495"/>
      <c r="BU126" s="495"/>
      <c r="BV126" s="495"/>
      <c r="BW126" s="495"/>
      <c r="BX126" s="495"/>
      <c r="BY126" s="495"/>
      <c r="BZ126" s="495"/>
      <c r="CA126" s="495"/>
      <c r="CB126" s="495"/>
      <c r="CC126" s="495"/>
      <c r="CD126" s="495"/>
      <c r="CE126" s="495"/>
      <c r="CF126" s="495"/>
      <c r="CG126" s="495"/>
      <c r="CH126" s="495"/>
      <c r="CI126" s="495"/>
      <c r="CJ126" s="495"/>
      <c r="CK126" s="495"/>
      <c r="CL126" s="495"/>
      <c r="CM126" s="495"/>
      <c r="CN126" s="495"/>
      <c r="CO126" s="495"/>
      <c r="CP126" s="495"/>
      <c r="CQ126" s="495"/>
      <c r="CR126" s="495"/>
      <c r="CS126" s="495"/>
      <c r="CT126" s="495"/>
      <c r="CU126" s="495"/>
      <c r="CV126" s="495"/>
      <c r="CW126" s="495"/>
      <c r="CX126" s="495"/>
      <c r="CY126" s="495"/>
      <c r="CZ126" s="495"/>
      <c r="DA126" s="495"/>
    </row>
    <row r="127" spans="1:105" ht="10.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</row>
    <row r="128" spans="1:105" s="126" customFormat="1" ht="45" customHeight="1">
      <c r="A128" s="440" t="s">
        <v>64</v>
      </c>
      <c r="B128" s="441"/>
      <c r="C128" s="441"/>
      <c r="D128" s="441"/>
      <c r="E128" s="441"/>
      <c r="F128" s="441"/>
      <c r="G128" s="442"/>
      <c r="H128" s="440" t="s">
        <v>65</v>
      </c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1"/>
      <c r="X128" s="441"/>
      <c r="Y128" s="441"/>
      <c r="Z128" s="441"/>
      <c r="AA128" s="441"/>
      <c r="AB128" s="441"/>
      <c r="AC128" s="441"/>
      <c r="AD128" s="441"/>
      <c r="AE128" s="441"/>
      <c r="AF128" s="441"/>
      <c r="AG128" s="441"/>
      <c r="AH128" s="441"/>
      <c r="AI128" s="441"/>
      <c r="AJ128" s="441"/>
      <c r="AK128" s="441"/>
      <c r="AL128" s="441"/>
      <c r="AM128" s="441"/>
      <c r="AN128" s="441"/>
      <c r="AO128" s="441"/>
      <c r="AP128" s="441"/>
      <c r="AQ128" s="441"/>
      <c r="AR128" s="441"/>
      <c r="AS128" s="441"/>
      <c r="AT128" s="441"/>
      <c r="AU128" s="441"/>
      <c r="AV128" s="441"/>
      <c r="AW128" s="441"/>
      <c r="AX128" s="441"/>
      <c r="AY128" s="441"/>
      <c r="AZ128" s="441"/>
      <c r="BA128" s="441"/>
      <c r="BB128" s="441"/>
      <c r="BC128" s="442"/>
      <c r="BD128" s="440" t="s">
        <v>228</v>
      </c>
      <c r="BE128" s="441"/>
      <c r="BF128" s="441"/>
      <c r="BG128" s="441"/>
      <c r="BH128" s="441"/>
      <c r="BI128" s="441"/>
      <c r="BJ128" s="441"/>
      <c r="BK128" s="441"/>
      <c r="BL128" s="441"/>
      <c r="BM128" s="441"/>
      <c r="BN128" s="441"/>
      <c r="BO128" s="441"/>
      <c r="BP128" s="441"/>
      <c r="BQ128" s="441"/>
      <c r="BR128" s="441"/>
      <c r="BS128" s="442"/>
      <c r="BT128" s="440" t="s">
        <v>229</v>
      </c>
      <c r="BU128" s="441"/>
      <c r="BV128" s="441"/>
      <c r="BW128" s="441"/>
      <c r="BX128" s="441"/>
      <c r="BY128" s="441"/>
      <c r="BZ128" s="441"/>
      <c r="CA128" s="441"/>
      <c r="CB128" s="441"/>
      <c r="CC128" s="441"/>
      <c r="CD128" s="441"/>
      <c r="CE128" s="441"/>
      <c r="CF128" s="441"/>
      <c r="CG128" s="441"/>
      <c r="CH128" s="441"/>
      <c r="CI128" s="442"/>
      <c r="CJ128" s="440" t="s">
        <v>230</v>
      </c>
      <c r="CK128" s="441"/>
      <c r="CL128" s="441"/>
      <c r="CM128" s="441"/>
      <c r="CN128" s="441"/>
      <c r="CO128" s="441"/>
      <c r="CP128" s="441"/>
      <c r="CQ128" s="441"/>
      <c r="CR128" s="441"/>
      <c r="CS128" s="441"/>
      <c r="CT128" s="441"/>
      <c r="CU128" s="441"/>
      <c r="CV128" s="441"/>
      <c r="CW128" s="441"/>
      <c r="CX128" s="441"/>
      <c r="CY128" s="441"/>
      <c r="CZ128" s="441"/>
      <c r="DA128" s="442"/>
    </row>
    <row r="129" spans="1:105" s="127" customFormat="1" ht="12.75">
      <c r="A129" s="443">
        <v>1</v>
      </c>
      <c r="B129" s="443"/>
      <c r="C129" s="443"/>
      <c r="D129" s="443"/>
      <c r="E129" s="443"/>
      <c r="F129" s="443"/>
      <c r="G129" s="443"/>
      <c r="H129" s="443">
        <v>2</v>
      </c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443"/>
      <c r="AT129" s="443"/>
      <c r="AU129" s="443"/>
      <c r="AV129" s="443"/>
      <c r="AW129" s="443"/>
      <c r="AX129" s="443"/>
      <c r="AY129" s="443"/>
      <c r="AZ129" s="443"/>
      <c r="BA129" s="443"/>
      <c r="BB129" s="443"/>
      <c r="BC129" s="443"/>
      <c r="BD129" s="443">
        <v>3</v>
      </c>
      <c r="BE129" s="443"/>
      <c r="BF129" s="443"/>
      <c r="BG129" s="443"/>
      <c r="BH129" s="443"/>
      <c r="BI129" s="443"/>
      <c r="BJ129" s="443"/>
      <c r="BK129" s="443"/>
      <c r="BL129" s="443"/>
      <c r="BM129" s="443"/>
      <c r="BN129" s="443"/>
      <c r="BO129" s="443"/>
      <c r="BP129" s="443"/>
      <c r="BQ129" s="443"/>
      <c r="BR129" s="443"/>
      <c r="BS129" s="443"/>
      <c r="BT129" s="443">
        <v>4</v>
      </c>
      <c r="BU129" s="443"/>
      <c r="BV129" s="443"/>
      <c r="BW129" s="443"/>
      <c r="BX129" s="443"/>
      <c r="BY129" s="443"/>
      <c r="BZ129" s="443"/>
      <c r="CA129" s="443"/>
      <c r="CB129" s="443"/>
      <c r="CC129" s="443"/>
      <c r="CD129" s="443"/>
      <c r="CE129" s="443"/>
      <c r="CF129" s="443"/>
      <c r="CG129" s="443"/>
      <c r="CH129" s="443"/>
      <c r="CI129" s="443"/>
      <c r="CJ129" s="443">
        <v>5</v>
      </c>
      <c r="CK129" s="443"/>
      <c r="CL129" s="443"/>
      <c r="CM129" s="443"/>
      <c r="CN129" s="443"/>
      <c r="CO129" s="443"/>
      <c r="CP129" s="443"/>
      <c r="CQ129" s="443"/>
      <c r="CR129" s="443"/>
      <c r="CS129" s="443"/>
      <c r="CT129" s="443"/>
      <c r="CU129" s="443"/>
      <c r="CV129" s="443"/>
      <c r="CW129" s="443"/>
      <c r="CX129" s="443"/>
      <c r="CY129" s="443"/>
      <c r="CZ129" s="443"/>
      <c r="DA129" s="443"/>
    </row>
    <row r="130" spans="1:105" s="128" customFormat="1" ht="15" customHeight="1">
      <c r="A130" s="395"/>
      <c r="B130" s="395"/>
      <c r="C130" s="395"/>
      <c r="D130" s="395"/>
      <c r="E130" s="395"/>
      <c r="F130" s="395"/>
      <c r="G130" s="395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/>
      <c r="AF130" s="394"/>
      <c r="AG130" s="394"/>
      <c r="AH130" s="394"/>
      <c r="AI130" s="394"/>
      <c r="AJ130" s="394"/>
      <c r="AK130" s="394"/>
      <c r="AL130" s="394"/>
      <c r="AM130" s="394"/>
      <c r="AN130" s="394"/>
      <c r="AO130" s="394"/>
      <c r="AP130" s="394"/>
      <c r="AQ130" s="394"/>
      <c r="AR130" s="394"/>
      <c r="AS130" s="394"/>
      <c r="AT130" s="394"/>
      <c r="AU130" s="394"/>
      <c r="AV130" s="394"/>
      <c r="AW130" s="394"/>
      <c r="AX130" s="394"/>
      <c r="AY130" s="394"/>
      <c r="AZ130" s="394"/>
      <c r="BA130" s="394"/>
      <c r="BB130" s="394"/>
      <c r="BC130" s="394"/>
      <c r="BD130" s="392"/>
      <c r="BE130" s="392"/>
      <c r="BF130" s="392"/>
      <c r="BG130" s="392"/>
      <c r="BH130" s="392"/>
      <c r="BI130" s="392"/>
      <c r="BJ130" s="392"/>
      <c r="BK130" s="392"/>
      <c r="BL130" s="392"/>
      <c r="BM130" s="392"/>
      <c r="BN130" s="392"/>
      <c r="BO130" s="392"/>
      <c r="BP130" s="392"/>
      <c r="BQ130" s="392"/>
      <c r="BR130" s="392"/>
      <c r="BS130" s="392"/>
      <c r="BT130" s="392"/>
      <c r="BU130" s="392"/>
      <c r="BV130" s="392"/>
      <c r="BW130" s="392"/>
      <c r="BX130" s="392"/>
      <c r="BY130" s="392"/>
      <c r="BZ130" s="392"/>
      <c r="CA130" s="392"/>
      <c r="CB130" s="392"/>
      <c r="CC130" s="392"/>
      <c r="CD130" s="392"/>
      <c r="CE130" s="392"/>
      <c r="CF130" s="392"/>
      <c r="CG130" s="392"/>
      <c r="CH130" s="392"/>
      <c r="CI130" s="392"/>
      <c r="CJ130" s="392"/>
      <c r="CK130" s="392"/>
      <c r="CL130" s="392"/>
      <c r="CM130" s="392"/>
      <c r="CN130" s="392"/>
      <c r="CO130" s="392"/>
      <c r="CP130" s="392"/>
      <c r="CQ130" s="392"/>
      <c r="CR130" s="392"/>
      <c r="CS130" s="392"/>
      <c r="CT130" s="392"/>
      <c r="CU130" s="392"/>
      <c r="CV130" s="392"/>
      <c r="CW130" s="392"/>
      <c r="CX130" s="392"/>
      <c r="CY130" s="392"/>
      <c r="CZ130" s="392"/>
      <c r="DA130" s="392"/>
    </row>
    <row r="131" spans="1:105" s="128" customFormat="1" ht="15" customHeight="1">
      <c r="A131" s="395"/>
      <c r="B131" s="395"/>
      <c r="C131" s="395"/>
      <c r="D131" s="395"/>
      <c r="E131" s="395"/>
      <c r="F131" s="395"/>
      <c r="G131" s="395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  <c r="AI131" s="394"/>
      <c r="AJ131" s="394"/>
      <c r="AK131" s="394"/>
      <c r="AL131" s="394"/>
      <c r="AM131" s="394"/>
      <c r="AN131" s="394"/>
      <c r="AO131" s="394"/>
      <c r="AP131" s="394"/>
      <c r="AQ131" s="394"/>
      <c r="AR131" s="394"/>
      <c r="AS131" s="394"/>
      <c r="AT131" s="394"/>
      <c r="AU131" s="394"/>
      <c r="AV131" s="394"/>
      <c r="AW131" s="394"/>
      <c r="AX131" s="394"/>
      <c r="AY131" s="394"/>
      <c r="AZ131" s="394"/>
      <c r="BA131" s="394"/>
      <c r="BB131" s="394"/>
      <c r="BC131" s="394"/>
      <c r="BD131" s="392"/>
      <c r="BE131" s="392"/>
      <c r="BF131" s="392"/>
      <c r="BG131" s="392"/>
      <c r="BH131" s="392"/>
      <c r="BI131" s="392"/>
      <c r="BJ131" s="392"/>
      <c r="BK131" s="392"/>
      <c r="BL131" s="392"/>
      <c r="BM131" s="392"/>
      <c r="BN131" s="392"/>
      <c r="BO131" s="392"/>
      <c r="BP131" s="392"/>
      <c r="BQ131" s="392"/>
      <c r="BR131" s="392"/>
      <c r="BS131" s="392"/>
      <c r="BT131" s="392"/>
      <c r="BU131" s="392"/>
      <c r="BV131" s="392"/>
      <c r="BW131" s="392"/>
      <c r="BX131" s="392"/>
      <c r="BY131" s="392"/>
      <c r="BZ131" s="392"/>
      <c r="CA131" s="392"/>
      <c r="CB131" s="392"/>
      <c r="CC131" s="392"/>
      <c r="CD131" s="392"/>
      <c r="CE131" s="392"/>
      <c r="CF131" s="392"/>
      <c r="CG131" s="392"/>
      <c r="CH131" s="392"/>
      <c r="CI131" s="392"/>
      <c r="CJ131" s="392"/>
      <c r="CK131" s="392"/>
      <c r="CL131" s="392"/>
      <c r="CM131" s="392"/>
      <c r="CN131" s="392"/>
      <c r="CO131" s="392"/>
      <c r="CP131" s="392"/>
      <c r="CQ131" s="392"/>
      <c r="CR131" s="392"/>
      <c r="CS131" s="392"/>
      <c r="CT131" s="392"/>
      <c r="CU131" s="392"/>
      <c r="CV131" s="392"/>
      <c r="CW131" s="392"/>
      <c r="CX131" s="392"/>
      <c r="CY131" s="392"/>
      <c r="CZ131" s="392"/>
      <c r="DA131" s="392"/>
    </row>
    <row r="132" spans="1:105" s="128" customFormat="1" ht="15" customHeight="1">
      <c r="A132" s="395"/>
      <c r="B132" s="395"/>
      <c r="C132" s="395"/>
      <c r="D132" s="395"/>
      <c r="E132" s="395"/>
      <c r="F132" s="395"/>
      <c r="G132" s="395"/>
      <c r="H132" s="444" t="s">
        <v>192</v>
      </c>
      <c r="I132" s="444"/>
      <c r="J132" s="444"/>
      <c r="K132" s="444"/>
      <c r="L132" s="444"/>
      <c r="M132" s="444"/>
      <c r="N132" s="444"/>
      <c r="O132" s="444"/>
      <c r="P132" s="444"/>
      <c r="Q132" s="444"/>
      <c r="R132" s="444"/>
      <c r="S132" s="444"/>
      <c r="T132" s="444"/>
      <c r="U132" s="444"/>
      <c r="V132" s="444"/>
      <c r="W132" s="444"/>
      <c r="X132" s="444"/>
      <c r="Y132" s="444"/>
      <c r="Z132" s="444"/>
      <c r="AA132" s="444"/>
      <c r="AB132" s="444"/>
      <c r="AC132" s="444"/>
      <c r="AD132" s="444"/>
      <c r="AE132" s="444"/>
      <c r="AF132" s="444"/>
      <c r="AG132" s="444"/>
      <c r="AH132" s="444"/>
      <c r="AI132" s="444"/>
      <c r="AJ132" s="444"/>
      <c r="AK132" s="444"/>
      <c r="AL132" s="444"/>
      <c r="AM132" s="444"/>
      <c r="AN132" s="444"/>
      <c r="AO132" s="444"/>
      <c r="AP132" s="444"/>
      <c r="AQ132" s="444"/>
      <c r="AR132" s="444"/>
      <c r="AS132" s="444"/>
      <c r="AT132" s="444"/>
      <c r="AU132" s="444"/>
      <c r="AV132" s="444"/>
      <c r="AW132" s="444"/>
      <c r="AX132" s="444"/>
      <c r="AY132" s="444"/>
      <c r="AZ132" s="444"/>
      <c r="BA132" s="444"/>
      <c r="BB132" s="444"/>
      <c r="BC132" s="445"/>
      <c r="BD132" s="392" t="s">
        <v>175</v>
      </c>
      <c r="BE132" s="392"/>
      <c r="BF132" s="392"/>
      <c r="BG132" s="392"/>
      <c r="BH132" s="392"/>
      <c r="BI132" s="392"/>
      <c r="BJ132" s="392"/>
      <c r="BK132" s="392"/>
      <c r="BL132" s="392"/>
      <c r="BM132" s="392"/>
      <c r="BN132" s="392"/>
      <c r="BO132" s="392"/>
      <c r="BP132" s="392"/>
      <c r="BQ132" s="392"/>
      <c r="BR132" s="392"/>
      <c r="BS132" s="392"/>
      <c r="BT132" s="392" t="s">
        <v>175</v>
      </c>
      <c r="BU132" s="392"/>
      <c r="BV132" s="392"/>
      <c r="BW132" s="392"/>
      <c r="BX132" s="392"/>
      <c r="BY132" s="392"/>
      <c r="BZ132" s="392"/>
      <c r="CA132" s="392"/>
      <c r="CB132" s="392"/>
      <c r="CC132" s="392"/>
      <c r="CD132" s="392"/>
      <c r="CE132" s="392"/>
      <c r="CF132" s="392"/>
      <c r="CG132" s="392"/>
      <c r="CH132" s="392"/>
      <c r="CI132" s="392"/>
      <c r="CJ132" s="392"/>
      <c r="CK132" s="392"/>
      <c r="CL132" s="392"/>
      <c r="CM132" s="392"/>
      <c r="CN132" s="392"/>
      <c r="CO132" s="392"/>
      <c r="CP132" s="392"/>
      <c r="CQ132" s="392"/>
      <c r="CR132" s="392"/>
      <c r="CS132" s="392"/>
      <c r="CT132" s="392"/>
      <c r="CU132" s="392"/>
      <c r="CV132" s="392"/>
      <c r="CW132" s="392"/>
      <c r="CX132" s="392"/>
      <c r="CY132" s="392"/>
      <c r="CZ132" s="392"/>
      <c r="DA132" s="392"/>
    </row>
    <row r="133" spans="1:105" ht="12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</row>
    <row r="134" spans="1:105" s="124" customFormat="1" ht="14.25">
      <c r="A134" s="400" t="s">
        <v>238</v>
      </c>
      <c r="B134" s="400"/>
      <c r="C134" s="400"/>
      <c r="D134" s="400"/>
      <c r="E134" s="400"/>
      <c r="F134" s="400"/>
      <c r="G134" s="400"/>
      <c r="H134" s="400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400"/>
      <c r="BP134" s="400"/>
      <c r="BQ134" s="400"/>
      <c r="BR134" s="400"/>
      <c r="BS134" s="400"/>
      <c r="BT134" s="400"/>
      <c r="BU134" s="400"/>
      <c r="BV134" s="400"/>
      <c r="BW134" s="400"/>
      <c r="BX134" s="400"/>
      <c r="BY134" s="400"/>
      <c r="BZ134" s="400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/>
      <c r="CM134" s="400"/>
      <c r="CN134" s="400"/>
      <c r="CO134" s="400"/>
      <c r="CP134" s="400"/>
      <c r="CQ134" s="400"/>
      <c r="CR134" s="400"/>
      <c r="CS134" s="400"/>
      <c r="CT134" s="400"/>
      <c r="CU134" s="400"/>
      <c r="CV134" s="400"/>
      <c r="CW134" s="400"/>
      <c r="CX134" s="400"/>
      <c r="CY134" s="400"/>
      <c r="CZ134" s="400"/>
      <c r="DA134" s="400"/>
    </row>
    <row r="135" spans="1:105" ht="6" customHeight="1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</row>
    <row r="136" spans="1:105" s="124" customFormat="1" ht="14.25">
      <c r="A136" s="491" t="s">
        <v>181</v>
      </c>
      <c r="B136" s="491"/>
      <c r="C136" s="491"/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1"/>
      <c r="V136" s="491"/>
      <c r="W136" s="491"/>
      <c r="X136" s="492" t="s">
        <v>370</v>
      </c>
      <c r="Y136" s="492"/>
      <c r="Z136" s="492"/>
      <c r="AA136" s="492"/>
      <c r="AB136" s="492"/>
      <c r="AC136" s="492"/>
      <c r="AD136" s="492"/>
      <c r="AE136" s="492"/>
      <c r="AF136" s="492"/>
      <c r="AG136" s="492"/>
      <c r="AH136" s="492"/>
      <c r="AI136" s="492"/>
      <c r="AJ136" s="492"/>
      <c r="AK136" s="492"/>
      <c r="AL136" s="492"/>
      <c r="AM136" s="492"/>
      <c r="AN136" s="492"/>
      <c r="AO136" s="492"/>
      <c r="AP136" s="492"/>
      <c r="AQ136" s="492"/>
      <c r="AR136" s="492"/>
      <c r="AS136" s="492"/>
      <c r="AT136" s="492"/>
      <c r="AU136" s="492"/>
      <c r="AV136" s="492"/>
      <c r="AW136" s="492"/>
      <c r="AX136" s="492"/>
      <c r="AY136" s="492"/>
      <c r="AZ136" s="492"/>
      <c r="BA136" s="492"/>
      <c r="BB136" s="492"/>
      <c r="BC136" s="492"/>
      <c r="BD136" s="492"/>
      <c r="BE136" s="492"/>
      <c r="BF136" s="492"/>
      <c r="BG136" s="492"/>
      <c r="BH136" s="492"/>
      <c r="BI136" s="492"/>
      <c r="BJ136" s="492"/>
      <c r="BK136" s="492"/>
      <c r="BL136" s="492"/>
      <c r="BM136" s="492"/>
      <c r="BN136" s="492"/>
      <c r="BO136" s="492"/>
      <c r="BP136" s="492"/>
      <c r="BQ136" s="492"/>
      <c r="BR136" s="492"/>
      <c r="BS136" s="492"/>
      <c r="BT136" s="492"/>
      <c r="BU136" s="492"/>
      <c r="BV136" s="492"/>
      <c r="BW136" s="492"/>
      <c r="BX136" s="492"/>
      <c r="BY136" s="492"/>
      <c r="BZ136" s="492"/>
      <c r="CA136" s="492"/>
      <c r="CB136" s="492"/>
      <c r="CC136" s="492"/>
      <c r="CD136" s="492"/>
      <c r="CE136" s="492"/>
      <c r="CF136" s="492"/>
      <c r="CG136" s="492"/>
      <c r="CH136" s="492"/>
      <c r="CI136" s="492"/>
      <c r="CJ136" s="492"/>
      <c r="CK136" s="492"/>
      <c r="CL136" s="492"/>
      <c r="CM136" s="492"/>
      <c r="CN136" s="492"/>
      <c r="CO136" s="492"/>
      <c r="CP136" s="492"/>
      <c r="CQ136" s="492"/>
      <c r="CR136" s="492"/>
      <c r="CS136" s="492"/>
      <c r="CT136" s="492"/>
      <c r="CU136" s="492"/>
      <c r="CV136" s="492"/>
      <c r="CW136" s="492"/>
      <c r="CX136" s="492"/>
      <c r="CY136" s="492"/>
      <c r="CZ136" s="492"/>
      <c r="DA136" s="492"/>
    </row>
    <row r="137" spans="1:105" s="124" customFormat="1" ht="6" customHeight="1">
      <c r="A137" s="491"/>
      <c r="B137" s="491"/>
      <c r="C137" s="491"/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1"/>
      <c r="V137" s="491"/>
      <c r="W137" s="491"/>
      <c r="X137" s="493"/>
      <c r="Y137" s="493"/>
      <c r="Z137" s="493"/>
      <c r="AA137" s="493"/>
      <c r="AB137" s="493"/>
      <c r="AC137" s="493"/>
      <c r="AD137" s="493"/>
      <c r="AE137" s="493"/>
      <c r="AF137" s="493"/>
      <c r="AG137" s="493"/>
      <c r="AH137" s="493"/>
      <c r="AI137" s="493"/>
      <c r="AJ137" s="493"/>
      <c r="AK137" s="493"/>
      <c r="AL137" s="493"/>
      <c r="AM137" s="493"/>
      <c r="AN137" s="493"/>
      <c r="AO137" s="493"/>
      <c r="AP137" s="493"/>
      <c r="AQ137" s="493"/>
      <c r="AR137" s="493"/>
      <c r="AS137" s="493"/>
      <c r="AT137" s="493"/>
      <c r="AU137" s="493"/>
      <c r="AV137" s="493"/>
      <c r="AW137" s="493"/>
      <c r="AX137" s="493"/>
      <c r="AY137" s="493"/>
      <c r="AZ137" s="493"/>
      <c r="BA137" s="493"/>
      <c r="BB137" s="493"/>
      <c r="BC137" s="493"/>
      <c r="BD137" s="493"/>
      <c r="BE137" s="493"/>
      <c r="BF137" s="493"/>
      <c r="BG137" s="493"/>
      <c r="BH137" s="493"/>
      <c r="BI137" s="493"/>
      <c r="BJ137" s="493"/>
      <c r="BK137" s="493"/>
      <c r="BL137" s="493"/>
      <c r="BM137" s="493"/>
      <c r="BN137" s="493"/>
      <c r="BO137" s="493"/>
      <c r="BP137" s="493"/>
      <c r="BQ137" s="493"/>
      <c r="BR137" s="493"/>
      <c r="BS137" s="493"/>
      <c r="BT137" s="493"/>
      <c r="BU137" s="493"/>
      <c r="BV137" s="493"/>
      <c r="BW137" s="493"/>
      <c r="BX137" s="493"/>
      <c r="BY137" s="493"/>
      <c r="BZ137" s="493"/>
      <c r="CA137" s="493"/>
      <c r="CB137" s="493"/>
      <c r="CC137" s="493"/>
      <c r="CD137" s="493"/>
      <c r="CE137" s="493"/>
      <c r="CF137" s="493"/>
      <c r="CG137" s="493"/>
      <c r="CH137" s="493"/>
      <c r="CI137" s="493"/>
      <c r="CJ137" s="493"/>
      <c r="CK137" s="493"/>
      <c r="CL137" s="493"/>
      <c r="CM137" s="493"/>
      <c r="CN137" s="493"/>
      <c r="CO137" s="493"/>
      <c r="CP137" s="493"/>
      <c r="CQ137" s="493"/>
      <c r="CR137" s="493"/>
      <c r="CS137" s="493"/>
      <c r="CT137" s="493"/>
      <c r="CU137" s="493"/>
      <c r="CV137" s="493"/>
      <c r="CW137" s="493"/>
      <c r="CX137" s="493"/>
      <c r="CY137" s="493"/>
      <c r="CZ137" s="493"/>
      <c r="DA137" s="493"/>
    </row>
    <row r="138" spans="1:105" s="124" customFormat="1" ht="14.25">
      <c r="A138" s="494" t="s">
        <v>182</v>
      </c>
      <c r="B138" s="494"/>
      <c r="C138" s="494"/>
      <c r="D138" s="494"/>
      <c r="E138" s="494"/>
      <c r="F138" s="494"/>
      <c r="G138" s="494"/>
      <c r="H138" s="494"/>
      <c r="I138" s="494"/>
      <c r="J138" s="494"/>
      <c r="K138" s="494"/>
      <c r="L138" s="494"/>
      <c r="M138" s="494"/>
      <c r="N138" s="494"/>
      <c r="O138" s="494"/>
      <c r="P138" s="494"/>
      <c r="Q138" s="494"/>
      <c r="R138" s="494"/>
      <c r="S138" s="494"/>
      <c r="T138" s="494"/>
      <c r="U138" s="494"/>
      <c r="V138" s="494"/>
      <c r="W138" s="494"/>
      <c r="X138" s="494"/>
      <c r="Y138" s="494"/>
      <c r="Z138" s="494"/>
      <c r="AA138" s="494"/>
      <c r="AB138" s="494"/>
      <c r="AC138" s="494"/>
      <c r="AD138" s="494"/>
      <c r="AE138" s="494"/>
      <c r="AF138" s="494"/>
      <c r="AG138" s="494"/>
      <c r="AH138" s="494"/>
      <c r="AI138" s="494"/>
      <c r="AJ138" s="494"/>
      <c r="AK138" s="494"/>
      <c r="AL138" s="494"/>
      <c r="AM138" s="494"/>
      <c r="AN138" s="494"/>
      <c r="AO138" s="494"/>
      <c r="AP138" s="495" t="s">
        <v>313</v>
      </c>
      <c r="AQ138" s="495"/>
      <c r="AR138" s="495"/>
      <c r="AS138" s="495"/>
      <c r="AT138" s="495"/>
      <c r="AU138" s="495"/>
      <c r="AV138" s="495"/>
      <c r="AW138" s="495"/>
      <c r="AX138" s="495"/>
      <c r="AY138" s="495"/>
      <c r="AZ138" s="495"/>
      <c r="BA138" s="495"/>
      <c r="BB138" s="495"/>
      <c r="BC138" s="495"/>
      <c r="BD138" s="495"/>
      <c r="BE138" s="495"/>
      <c r="BF138" s="495"/>
      <c r="BG138" s="495"/>
      <c r="BH138" s="495"/>
      <c r="BI138" s="495"/>
      <c r="BJ138" s="495"/>
      <c r="BK138" s="495"/>
      <c r="BL138" s="495"/>
      <c r="BM138" s="495"/>
      <c r="BN138" s="495"/>
      <c r="BO138" s="495"/>
      <c r="BP138" s="495"/>
      <c r="BQ138" s="495"/>
      <c r="BR138" s="495"/>
      <c r="BS138" s="495"/>
      <c r="BT138" s="495"/>
      <c r="BU138" s="495"/>
      <c r="BV138" s="495"/>
      <c r="BW138" s="495"/>
      <c r="BX138" s="495"/>
      <c r="BY138" s="495"/>
      <c r="BZ138" s="495"/>
      <c r="CA138" s="495"/>
      <c r="CB138" s="495"/>
      <c r="CC138" s="495"/>
      <c r="CD138" s="495"/>
      <c r="CE138" s="495"/>
      <c r="CF138" s="495"/>
      <c r="CG138" s="495"/>
      <c r="CH138" s="495"/>
      <c r="CI138" s="495"/>
      <c r="CJ138" s="495"/>
      <c r="CK138" s="495"/>
      <c r="CL138" s="495"/>
      <c r="CM138" s="495"/>
      <c r="CN138" s="495"/>
      <c r="CO138" s="495"/>
      <c r="CP138" s="495"/>
      <c r="CQ138" s="495"/>
      <c r="CR138" s="495"/>
      <c r="CS138" s="495"/>
      <c r="CT138" s="495"/>
      <c r="CU138" s="495"/>
      <c r="CV138" s="495"/>
      <c r="CW138" s="495"/>
      <c r="CX138" s="495"/>
      <c r="CY138" s="495"/>
      <c r="CZ138" s="495"/>
      <c r="DA138" s="495"/>
    </row>
    <row r="139" spans="1:105" ht="10.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</row>
    <row r="140" spans="1:105" s="124" customFormat="1" ht="14.25">
      <c r="A140" s="400" t="s">
        <v>239</v>
      </c>
      <c r="B140" s="400"/>
      <c r="C140" s="400"/>
      <c r="D140" s="400"/>
      <c r="E140" s="400"/>
      <c r="F140" s="400"/>
      <c r="G140" s="400"/>
      <c r="H140" s="400"/>
      <c r="I140" s="400"/>
      <c r="J140" s="400"/>
      <c r="K140" s="400"/>
      <c r="L140" s="400"/>
      <c r="M140" s="400"/>
      <c r="N140" s="400"/>
      <c r="O140" s="400"/>
      <c r="P140" s="400"/>
      <c r="Q140" s="400"/>
      <c r="R140" s="400"/>
      <c r="S140" s="400"/>
      <c r="T140" s="400"/>
      <c r="U140" s="400"/>
      <c r="V140" s="400"/>
      <c r="W140" s="400"/>
      <c r="X140" s="400"/>
      <c r="Y140" s="400"/>
      <c r="Z140" s="400"/>
      <c r="AA140" s="400"/>
      <c r="AB140" s="400"/>
      <c r="AC140" s="400"/>
      <c r="AD140" s="400"/>
      <c r="AE140" s="400"/>
      <c r="AF140" s="400"/>
      <c r="AG140" s="400"/>
      <c r="AH140" s="400"/>
      <c r="AI140" s="400"/>
      <c r="AJ140" s="400"/>
      <c r="AK140" s="400"/>
      <c r="AL140" s="400"/>
      <c r="AM140" s="400"/>
      <c r="AN140" s="400"/>
      <c r="AO140" s="400"/>
      <c r="AP140" s="400"/>
      <c r="AQ140" s="400"/>
      <c r="AR140" s="400"/>
      <c r="AS140" s="400"/>
      <c r="AT140" s="400"/>
      <c r="AU140" s="400"/>
      <c r="AV140" s="400"/>
      <c r="AW140" s="400"/>
      <c r="AX140" s="400"/>
      <c r="AY140" s="400"/>
      <c r="AZ140" s="400"/>
      <c r="BA140" s="400"/>
      <c r="BB140" s="400"/>
      <c r="BC140" s="400"/>
      <c r="BD140" s="400"/>
      <c r="BE140" s="400"/>
      <c r="BF140" s="400"/>
      <c r="BG140" s="400"/>
      <c r="BH140" s="400"/>
      <c r="BI140" s="400"/>
      <c r="BJ140" s="400"/>
      <c r="BK140" s="400"/>
      <c r="BL140" s="400"/>
      <c r="BM140" s="400"/>
      <c r="BN140" s="400"/>
      <c r="BO140" s="400"/>
      <c r="BP140" s="400"/>
      <c r="BQ140" s="400"/>
      <c r="BR140" s="400"/>
      <c r="BS140" s="400"/>
      <c r="BT140" s="400"/>
      <c r="BU140" s="400"/>
      <c r="BV140" s="400"/>
      <c r="BW140" s="400"/>
      <c r="BX140" s="400"/>
      <c r="BY140" s="400"/>
      <c r="BZ140" s="400"/>
      <c r="CA140" s="400"/>
      <c r="CB140" s="400"/>
      <c r="CC140" s="400"/>
      <c r="CD140" s="400"/>
      <c r="CE140" s="400"/>
      <c r="CF140" s="400"/>
      <c r="CG140" s="400"/>
      <c r="CH140" s="400"/>
      <c r="CI140" s="400"/>
      <c r="CJ140" s="400"/>
      <c r="CK140" s="400"/>
      <c r="CL140" s="400"/>
      <c r="CM140" s="400"/>
      <c r="CN140" s="400"/>
      <c r="CO140" s="400"/>
      <c r="CP140" s="400"/>
      <c r="CQ140" s="400"/>
      <c r="CR140" s="400"/>
      <c r="CS140" s="400"/>
      <c r="CT140" s="400"/>
      <c r="CU140" s="400"/>
      <c r="CV140" s="400"/>
      <c r="CW140" s="400"/>
      <c r="CX140" s="400"/>
      <c r="CY140" s="400"/>
      <c r="CZ140" s="400"/>
      <c r="DA140" s="400"/>
    </row>
    <row r="141" spans="1:105" ht="10.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</row>
    <row r="142" spans="1:105" s="126" customFormat="1" ht="45" customHeight="1">
      <c r="A142" s="416" t="s">
        <v>64</v>
      </c>
      <c r="B142" s="417"/>
      <c r="C142" s="417"/>
      <c r="D142" s="417"/>
      <c r="E142" s="417"/>
      <c r="F142" s="417"/>
      <c r="G142" s="418"/>
      <c r="H142" s="416" t="s">
        <v>232</v>
      </c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  <c r="AA142" s="417"/>
      <c r="AB142" s="417"/>
      <c r="AC142" s="417"/>
      <c r="AD142" s="417"/>
      <c r="AE142" s="417"/>
      <c r="AF142" s="417"/>
      <c r="AG142" s="417"/>
      <c r="AH142" s="417"/>
      <c r="AI142" s="417"/>
      <c r="AJ142" s="417"/>
      <c r="AK142" s="417"/>
      <c r="AL142" s="417"/>
      <c r="AM142" s="417"/>
      <c r="AN142" s="417"/>
      <c r="AO142" s="418"/>
      <c r="AP142" s="416" t="s">
        <v>240</v>
      </c>
      <c r="AQ142" s="417"/>
      <c r="AR142" s="417"/>
      <c r="AS142" s="417"/>
      <c r="AT142" s="417"/>
      <c r="AU142" s="417"/>
      <c r="AV142" s="417"/>
      <c r="AW142" s="417"/>
      <c r="AX142" s="417"/>
      <c r="AY142" s="417"/>
      <c r="AZ142" s="417"/>
      <c r="BA142" s="417"/>
      <c r="BB142" s="417"/>
      <c r="BC142" s="417"/>
      <c r="BD142" s="417"/>
      <c r="BE142" s="418"/>
      <c r="BF142" s="416" t="s">
        <v>241</v>
      </c>
      <c r="BG142" s="417"/>
      <c r="BH142" s="417"/>
      <c r="BI142" s="417"/>
      <c r="BJ142" s="417"/>
      <c r="BK142" s="417"/>
      <c r="BL142" s="417"/>
      <c r="BM142" s="417"/>
      <c r="BN142" s="417"/>
      <c r="BO142" s="417"/>
      <c r="BP142" s="417"/>
      <c r="BQ142" s="417"/>
      <c r="BR142" s="417"/>
      <c r="BS142" s="417"/>
      <c r="BT142" s="417"/>
      <c r="BU142" s="418"/>
      <c r="BV142" s="416" t="s">
        <v>242</v>
      </c>
      <c r="BW142" s="417"/>
      <c r="BX142" s="417"/>
      <c r="BY142" s="417"/>
      <c r="BZ142" s="417"/>
      <c r="CA142" s="417"/>
      <c r="CB142" s="417"/>
      <c r="CC142" s="417"/>
      <c r="CD142" s="417"/>
      <c r="CE142" s="417"/>
      <c r="CF142" s="417"/>
      <c r="CG142" s="417"/>
      <c r="CH142" s="417"/>
      <c r="CI142" s="417"/>
      <c r="CJ142" s="417"/>
      <c r="CK142" s="418"/>
      <c r="CL142" s="416" t="s">
        <v>198</v>
      </c>
      <c r="CM142" s="417"/>
      <c r="CN142" s="417"/>
      <c r="CO142" s="417"/>
      <c r="CP142" s="417"/>
      <c r="CQ142" s="417"/>
      <c r="CR142" s="417"/>
      <c r="CS142" s="417"/>
      <c r="CT142" s="417"/>
      <c r="CU142" s="417"/>
      <c r="CV142" s="417"/>
      <c r="CW142" s="417"/>
      <c r="CX142" s="417"/>
      <c r="CY142" s="417"/>
      <c r="CZ142" s="417"/>
      <c r="DA142" s="418"/>
    </row>
    <row r="143" spans="1:105" s="127" customFormat="1" ht="12.75">
      <c r="A143" s="443">
        <v>1</v>
      </c>
      <c r="B143" s="443"/>
      <c r="C143" s="443"/>
      <c r="D143" s="443"/>
      <c r="E143" s="443"/>
      <c r="F143" s="443"/>
      <c r="G143" s="443"/>
      <c r="H143" s="443">
        <v>2</v>
      </c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>
        <v>3</v>
      </c>
      <c r="AQ143" s="443"/>
      <c r="AR143" s="443"/>
      <c r="AS143" s="443"/>
      <c r="AT143" s="443"/>
      <c r="AU143" s="443"/>
      <c r="AV143" s="443"/>
      <c r="AW143" s="443"/>
      <c r="AX143" s="443"/>
      <c r="AY143" s="443"/>
      <c r="AZ143" s="443"/>
      <c r="BA143" s="443"/>
      <c r="BB143" s="443"/>
      <c r="BC143" s="443"/>
      <c r="BD143" s="443"/>
      <c r="BE143" s="443"/>
      <c r="BF143" s="443">
        <v>4</v>
      </c>
      <c r="BG143" s="443"/>
      <c r="BH143" s="443"/>
      <c r="BI143" s="443"/>
      <c r="BJ143" s="443"/>
      <c r="BK143" s="443"/>
      <c r="BL143" s="443"/>
      <c r="BM143" s="443"/>
      <c r="BN143" s="443"/>
      <c r="BO143" s="443"/>
      <c r="BP143" s="443"/>
      <c r="BQ143" s="443"/>
      <c r="BR143" s="443"/>
      <c r="BS143" s="443"/>
      <c r="BT143" s="443"/>
      <c r="BU143" s="443"/>
      <c r="BV143" s="443">
        <v>5</v>
      </c>
      <c r="BW143" s="443"/>
      <c r="BX143" s="443"/>
      <c r="BY143" s="443"/>
      <c r="BZ143" s="443"/>
      <c r="CA143" s="443"/>
      <c r="CB143" s="443"/>
      <c r="CC143" s="443"/>
      <c r="CD143" s="443"/>
      <c r="CE143" s="443"/>
      <c r="CF143" s="443"/>
      <c r="CG143" s="443"/>
      <c r="CH143" s="443"/>
      <c r="CI143" s="443"/>
      <c r="CJ143" s="443"/>
      <c r="CK143" s="443"/>
      <c r="CL143" s="443">
        <v>6</v>
      </c>
      <c r="CM143" s="443"/>
      <c r="CN143" s="443"/>
      <c r="CO143" s="443"/>
      <c r="CP143" s="443"/>
      <c r="CQ143" s="443"/>
      <c r="CR143" s="443"/>
      <c r="CS143" s="443"/>
      <c r="CT143" s="443"/>
      <c r="CU143" s="443"/>
      <c r="CV143" s="443"/>
      <c r="CW143" s="443"/>
      <c r="CX143" s="443"/>
      <c r="CY143" s="443"/>
      <c r="CZ143" s="443"/>
      <c r="DA143" s="443"/>
    </row>
    <row r="144" spans="1:105" s="128" customFormat="1" ht="15" customHeight="1">
      <c r="A144" s="395" t="s">
        <v>42</v>
      </c>
      <c r="B144" s="395"/>
      <c r="C144" s="395"/>
      <c r="D144" s="395"/>
      <c r="E144" s="395"/>
      <c r="F144" s="395"/>
      <c r="G144" s="395"/>
      <c r="H144" s="394" t="s">
        <v>371</v>
      </c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  <c r="AI144" s="394"/>
      <c r="AJ144" s="394"/>
      <c r="AK144" s="394"/>
      <c r="AL144" s="394"/>
      <c r="AM144" s="394"/>
      <c r="AN144" s="394"/>
      <c r="AO144" s="394"/>
      <c r="AP144" s="392">
        <v>1</v>
      </c>
      <c r="AQ144" s="392"/>
      <c r="AR144" s="392"/>
      <c r="AS144" s="392"/>
      <c r="AT144" s="392"/>
      <c r="AU144" s="392"/>
      <c r="AV144" s="392"/>
      <c r="AW144" s="392"/>
      <c r="AX144" s="392"/>
      <c r="AY144" s="392"/>
      <c r="AZ144" s="392"/>
      <c r="BA144" s="392"/>
      <c r="BB144" s="392"/>
      <c r="BC144" s="392"/>
      <c r="BD144" s="392"/>
      <c r="BE144" s="392"/>
      <c r="BF144" s="392">
        <v>12</v>
      </c>
      <c r="BG144" s="392"/>
      <c r="BH144" s="392"/>
      <c r="BI144" s="392"/>
      <c r="BJ144" s="392"/>
      <c r="BK144" s="392"/>
      <c r="BL144" s="392"/>
      <c r="BM144" s="392"/>
      <c r="BN144" s="392"/>
      <c r="BO144" s="392"/>
      <c r="BP144" s="392"/>
      <c r="BQ144" s="392"/>
      <c r="BR144" s="392"/>
      <c r="BS144" s="392"/>
      <c r="BT144" s="392"/>
      <c r="BU144" s="392"/>
      <c r="BV144" s="391">
        <v>2000</v>
      </c>
      <c r="BW144" s="391"/>
      <c r="BX144" s="391"/>
      <c r="BY144" s="391"/>
      <c r="BZ144" s="391"/>
      <c r="CA144" s="391"/>
      <c r="CB144" s="391"/>
      <c r="CC144" s="391"/>
      <c r="CD144" s="391"/>
      <c r="CE144" s="391"/>
      <c r="CF144" s="391"/>
      <c r="CG144" s="391"/>
      <c r="CH144" s="391"/>
      <c r="CI144" s="391"/>
      <c r="CJ144" s="391"/>
      <c r="CK144" s="391"/>
      <c r="CL144" s="391">
        <f>AP144*BF144*BV144</f>
        <v>24000</v>
      </c>
      <c r="CM144" s="391"/>
      <c r="CN144" s="391"/>
      <c r="CO144" s="391"/>
      <c r="CP144" s="391"/>
      <c r="CQ144" s="391"/>
      <c r="CR144" s="391"/>
      <c r="CS144" s="391"/>
      <c r="CT144" s="391"/>
      <c r="CU144" s="391"/>
      <c r="CV144" s="391"/>
      <c r="CW144" s="391"/>
      <c r="CX144" s="391"/>
      <c r="CY144" s="391"/>
      <c r="CZ144" s="391"/>
      <c r="DA144" s="391"/>
    </row>
    <row r="145" spans="1:105" s="128" customFormat="1" ht="15" customHeight="1">
      <c r="A145" s="395" t="s">
        <v>214</v>
      </c>
      <c r="B145" s="395"/>
      <c r="C145" s="395"/>
      <c r="D145" s="395"/>
      <c r="E145" s="395"/>
      <c r="F145" s="395"/>
      <c r="G145" s="395"/>
      <c r="H145" s="394" t="s">
        <v>372</v>
      </c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  <c r="AI145" s="394"/>
      <c r="AJ145" s="394"/>
      <c r="AK145" s="394"/>
      <c r="AL145" s="394"/>
      <c r="AM145" s="394"/>
      <c r="AN145" s="394"/>
      <c r="AO145" s="394"/>
      <c r="AP145" s="392">
        <v>1</v>
      </c>
      <c r="AQ145" s="392"/>
      <c r="AR145" s="392"/>
      <c r="AS145" s="392"/>
      <c r="AT145" s="392"/>
      <c r="AU145" s="392"/>
      <c r="AV145" s="392"/>
      <c r="AW145" s="392"/>
      <c r="AX145" s="392"/>
      <c r="AY145" s="392"/>
      <c r="AZ145" s="392"/>
      <c r="BA145" s="392"/>
      <c r="BB145" s="392"/>
      <c r="BC145" s="392"/>
      <c r="BD145" s="392"/>
      <c r="BE145" s="392"/>
      <c r="BF145" s="392"/>
      <c r="BG145" s="392"/>
      <c r="BH145" s="392"/>
      <c r="BI145" s="392"/>
      <c r="BJ145" s="392"/>
      <c r="BK145" s="392"/>
      <c r="BL145" s="392"/>
      <c r="BM145" s="392"/>
      <c r="BN145" s="392"/>
      <c r="BO145" s="392"/>
      <c r="BP145" s="392"/>
      <c r="BQ145" s="392"/>
      <c r="BR145" s="392"/>
      <c r="BS145" s="392"/>
      <c r="BT145" s="392"/>
      <c r="BU145" s="392"/>
      <c r="BV145" s="391"/>
      <c r="BW145" s="391"/>
      <c r="BX145" s="391"/>
      <c r="BY145" s="391"/>
      <c r="BZ145" s="391"/>
      <c r="CA145" s="391"/>
      <c r="CB145" s="391"/>
      <c r="CC145" s="391"/>
      <c r="CD145" s="391"/>
      <c r="CE145" s="391"/>
      <c r="CF145" s="391"/>
      <c r="CG145" s="391"/>
      <c r="CH145" s="391"/>
      <c r="CI145" s="391"/>
      <c r="CJ145" s="391"/>
      <c r="CK145" s="391"/>
      <c r="CL145" s="391">
        <v>500</v>
      </c>
      <c r="CM145" s="391"/>
      <c r="CN145" s="391"/>
      <c r="CO145" s="391"/>
      <c r="CP145" s="391"/>
      <c r="CQ145" s="391"/>
      <c r="CR145" s="391"/>
      <c r="CS145" s="391"/>
      <c r="CT145" s="391"/>
      <c r="CU145" s="391"/>
      <c r="CV145" s="391"/>
      <c r="CW145" s="391"/>
      <c r="CX145" s="391"/>
      <c r="CY145" s="391"/>
      <c r="CZ145" s="391"/>
      <c r="DA145" s="391"/>
    </row>
    <row r="146" spans="1:105" s="128" customFormat="1" ht="15" customHeight="1">
      <c r="A146" s="395" t="s">
        <v>225</v>
      </c>
      <c r="B146" s="395"/>
      <c r="C146" s="395"/>
      <c r="D146" s="395"/>
      <c r="E146" s="395"/>
      <c r="F146" s="395"/>
      <c r="G146" s="395"/>
      <c r="H146" s="394" t="s">
        <v>392</v>
      </c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  <c r="AG146" s="394"/>
      <c r="AH146" s="394"/>
      <c r="AI146" s="394"/>
      <c r="AJ146" s="394"/>
      <c r="AK146" s="394"/>
      <c r="AL146" s="394"/>
      <c r="AM146" s="394"/>
      <c r="AN146" s="394"/>
      <c r="AO146" s="394"/>
      <c r="AP146" s="392">
        <v>1</v>
      </c>
      <c r="AQ146" s="392"/>
      <c r="AR146" s="392"/>
      <c r="AS146" s="392"/>
      <c r="AT146" s="392"/>
      <c r="AU146" s="392"/>
      <c r="AV146" s="392"/>
      <c r="AW146" s="392"/>
      <c r="AX146" s="392"/>
      <c r="AY146" s="392"/>
      <c r="AZ146" s="392"/>
      <c r="BA146" s="392"/>
      <c r="BB146" s="392"/>
      <c r="BC146" s="392"/>
      <c r="BD146" s="392"/>
      <c r="BE146" s="392"/>
      <c r="BF146" s="392">
        <v>12</v>
      </c>
      <c r="BG146" s="392"/>
      <c r="BH146" s="392"/>
      <c r="BI146" s="392"/>
      <c r="BJ146" s="392"/>
      <c r="BK146" s="392"/>
      <c r="BL146" s="392"/>
      <c r="BM146" s="392"/>
      <c r="BN146" s="392"/>
      <c r="BO146" s="392"/>
      <c r="BP146" s="392"/>
      <c r="BQ146" s="392"/>
      <c r="BR146" s="392"/>
      <c r="BS146" s="392"/>
      <c r="BT146" s="392"/>
      <c r="BU146" s="392"/>
      <c r="BV146" s="391">
        <v>3000</v>
      </c>
      <c r="BW146" s="391"/>
      <c r="BX146" s="391"/>
      <c r="BY146" s="391"/>
      <c r="BZ146" s="391"/>
      <c r="CA146" s="391"/>
      <c r="CB146" s="391"/>
      <c r="CC146" s="391"/>
      <c r="CD146" s="391"/>
      <c r="CE146" s="391"/>
      <c r="CF146" s="391"/>
      <c r="CG146" s="391"/>
      <c r="CH146" s="391"/>
      <c r="CI146" s="391"/>
      <c r="CJ146" s="391"/>
      <c r="CK146" s="391"/>
      <c r="CL146" s="391">
        <f>AP146*BF146*BV146</f>
        <v>36000</v>
      </c>
      <c r="CM146" s="391"/>
      <c r="CN146" s="391"/>
      <c r="CO146" s="391"/>
      <c r="CP146" s="391"/>
      <c r="CQ146" s="391"/>
      <c r="CR146" s="391"/>
      <c r="CS146" s="391"/>
      <c r="CT146" s="391"/>
      <c r="CU146" s="391"/>
      <c r="CV146" s="391"/>
      <c r="CW146" s="391"/>
      <c r="CX146" s="391"/>
      <c r="CY146" s="391"/>
      <c r="CZ146" s="391"/>
      <c r="DA146" s="391"/>
    </row>
    <row r="147" spans="1:105" s="128" customFormat="1" ht="15" customHeight="1">
      <c r="A147" s="395"/>
      <c r="B147" s="395"/>
      <c r="C147" s="395"/>
      <c r="D147" s="395"/>
      <c r="E147" s="395"/>
      <c r="F147" s="395"/>
      <c r="G147" s="395"/>
      <c r="H147" s="448" t="s">
        <v>243</v>
      </c>
      <c r="I147" s="449"/>
      <c r="J147" s="449"/>
      <c r="K147" s="449"/>
      <c r="L147" s="449"/>
      <c r="M147" s="449"/>
      <c r="N147" s="449"/>
      <c r="O147" s="449"/>
      <c r="P147" s="449"/>
      <c r="Q147" s="449"/>
      <c r="R147" s="449"/>
      <c r="S147" s="449"/>
      <c r="T147" s="449"/>
      <c r="U147" s="449"/>
      <c r="V147" s="449"/>
      <c r="W147" s="449"/>
      <c r="X147" s="449"/>
      <c r="Y147" s="449"/>
      <c r="Z147" s="449"/>
      <c r="AA147" s="449"/>
      <c r="AB147" s="449"/>
      <c r="AC147" s="449"/>
      <c r="AD147" s="449"/>
      <c r="AE147" s="449"/>
      <c r="AF147" s="449"/>
      <c r="AG147" s="449"/>
      <c r="AH147" s="449"/>
      <c r="AI147" s="449"/>
      <c r="AJ147" s="449"/>
      <c r="AK147" s="449"/>
      <c r="AL147" s="449"/>
      <c r="AM147" s="449"/>
      <c r="AN147" s="449"/>
      <c r="AO147" s="450"/>
      <c r="AP147" s="392" t="s">
        <v>175</v>
      </c>
      <c r="AQ147" s="392"/>
      <c r="AR147" s="392"/>
      <c r="AS147" s="392"/>
      <c r="AT147" s="392"/>
      <c r="AU147" s="392"/>
      <c r="AV147" s="392"/>
      <c r="AW147" s="392"/>
      <c r="AX147" s="392"/>
      <c r="AY147" s="392"/>
      <c r="AZ147" s="392"/>
      <c r="BA147" s="392"/>
      <c r="BB147" s="392"/>
      <c r="BC147" s="392"/>
      <c r="BD147" s="392"/>
      <c r="BE147" s="392"/>
      <c r="BF147" s="392" t="s">
        <v>175</v>
      </c>
      <c r="BG147" s="392"/>
      <c r="BH147" s="392"/>
      <c r="BI147" s="392"/>
      <c r="BJ147" s="392"/>
      <c r="BK147" s="392"/>
      <c r="BL147" s="392"/>
      <c r="BM147" s="392"/>
      <c r="BN147" s="392"/>
      <c r="BO147" s="392"/>
      <c r="BP147" s="392"/>
      <c r="BQ147" s="392"/>
      <c r="BR147" s="392"/>
      <c r="BS147" s="392"/>
      <c r="BT147" s="392"/>
      <c r="BU147" s="392"/>
      <c r="BV147" s="392" t="s">
        <v>175</v>
      </c>
      <c r="BW147" s="392"/>
      <c r="BX147" s="392"/>
      <c r="BY147" s="392"/>
      <c r="BZ147" s="392"/>
      <c r="CA147" s="392"/>
      <c r="CB147" s="392"/>
      <c r="CC147" s="392"/>
      <c r="CD147" s="392"/>
      <c r="CE147" s="392"/>
      <c r="CF147" s="392"/>
      <c r="CG147" s="392"/>
      <c r="CH147" s="392"/>
      <c r="CI147" s="392"/>
      <c r="CJ147" s="392"/>
      <c r="CK147" s="392"/>
      <c r="CL147" s="433">
        <f>SUM(CL144:DA146)</f>
        <v>60500</v>
      </c>
      <c r="CM147" s="433"/>
      <c r="CN147" s="433"/>
      <c r="CO147" s="433"/>
      <c r="CP147" s="433"/>
      <c r="CQ147" s="433"/>
      <c r="CR147" s="433"/>
      <c r="CS147" s="433"/>
      <c r="CT147" s="433"/>
      <c r="CU147" s="433"/>
      <c r="CV147" s="433"/>
      <c r="CW147" s="433"/>
      <c r="CX147" s="433"/>
      <c r="CY147" s="433"/>
      <c r="CZ147" s="433"/>
      <c r="DA147" s="433"/>
    </row>
    <row r="148" spans="1:105" ht="10.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</row>
    <row r="149" spans="1:105" s="124" customFormat="1" ht="14.25">
      <c r="A149" s="400" t="s">
        <v>374</v>
      </c>
      <c r="B149" s="400"/>
      <c r="C149" s="400"/>
      <c r="D149" s="400"/>
      <c r="E149" s="400"/>
      <c r="F149" s="400"/>
      <c r="G149" s="400"/>
      <c r="H149" s="400"/>
      <c r="I149" s="400"/>
      <c r="J149" s="400"/>
      <c r="K149" s="400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00"/>
      <c r="AI149" s="400"/>
      <c r="AJ149" s="400"/>
      <c r="AK149" s="400"/>
      <c r="AL149" s="400"/>
      <c r="AM149" s="400"/>
      <c r="AN149" s="400"/>
      <c r="AO149" s="400"/>
      <c r="AP149" s="400"/>
      <c r="AQ149" s="400"/>
      <c r="AR149" s="400"/>
      <c r="AS149" s="400"/>
      <c r="AT149" s="400"/>
      <c r="AU149" s="400"/>
      <c r="AV149" s="400"/>
      <c r="AW149" s="400"/>
      <c r="AX149" s="400"/>
      <c r="AY149" s="400"/>
      <c r="AZ149" s="400"/>
      <c r="BA149" s="400"/>
      <c r="BB149" s="400"/>
      <c r="BC149" s="400"/>
      <c r="BD149" s="400"/>
      <c r="BE149" s="400"/>
      <c r="BF149" s="400"/>
      <c r="BG149" s="400"/>
      <c r="BH149" s="400"/>
      <c r="BI149" s="400"/>
      <c r="BJ149" s="400"/>
      <c r="BK149" s="400"/>
      <c r="BL149" s="400"/>
      <c r="BM149" s="400"/>
      <c r="BN149" s="400"/>
      <c r="BO149" s="400"/>
      <c r="BP149" s="400"/>
      <c r="BQ149" s="400"/>
      <c r="BR149" s="400"/>
      <c r="BS149" s="400"/>
      <c r="BT149" s="400"/>
      <c r="BU149" s="400"/>
      <c r="BV149" s="400"/>
      <c r="BW149" s="400"/>
      <c r="BX149" s="400"/>
      <c r="BY149" s="400"/>
      <c r="BZ149" s="400"/>
      <c r="CA149" s="400"/>
      <c r="CB149" s="400"/>
      <c r="CC149" s="400"/>
      <c r="CD149" s="400"/>
      <c r="CE149" s="400"/>
      <c r="CF149" s="400"/>
      <c r="CG149" s="400"/>
      <c r="CH149" s="400"/>
      <c r="CI149" s="400"/>
      <c r="CJ149" s="400"/>
      <c r="CK149" s="400"/>
      <c r="CL149" s="400"/>
      <c r="CM149" s="400"/>
      <c r="CN149" s="400"/>
      <c r="CO149" s="400"/>
      <c r="CP149" s="400"/>
      <c r="CQ149" s="400"/>
      <c r="CR149" s="400"/>
      <c r="CS149" s="400"/>
      <c r="CT149" s="400"/>
      <c r="CU149" s="400"/>
      <c r="CV149" s="400"/>
      <c r="CW149" s="400"/>
      <c r="CX149" s="400"/>
      <c r="CY149" s="400"/>
      <c r="CZ149" s="400"/>
      <c r="DA149" s="400"/>
    </row>
    <row r="150" spans="1:105" ht="10.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</row>
    <row r="151" spans="1:105" s="126" customFormat="1" ht="45" customHeight="1">
      <c r="A151" s="440" t="s">
        <v>64</v>
      </c>
      <c r="B151" s="441"/>
      <c r="C151" s="441"/>
      <c r="D151" s="441"/>
      <c r="E151" s="441"/>
      <c r="F151" s="441"/>
      <c r="G151" s="442"/>
      <c r="H151" s="440" t="s">
        <v>232</v>
      </c>
      <c r="I151" s="441"/>
      <c r="J151" s="441"/>
      <c r="K151" s="441"/>
      <c r="L151" s="441"/>
      <c r="M151" s="441"/>
      <c r="N151" s="441"/>
      <c r="O151" s="441"/>
      <c r="P151" s="441"/>
      <c r="Q151" s="441"/>
      <c r="R151" s="441"/>
      <c r="S151" s="441"/>
      <c r="T151" s="441"/>
      <c r="U151" s="441"/>
      <c r="V151" s="441"/>
      <c r="W151" s="441"/>
      <c r="X151" s="441"/>
      <c r="Y151" s="441"/>
      <c r="Z151" s="441"/>
      <c r="AA151" s="441"/>
      <c r="AB151" s="441"/>
      <c r="AC151" s="441"/>
      <c r="AD151" s="441"/>
      <c r="AE151" s="441"/>
      <c r="AF151" s="441"/>
      <c r="AG151" s="441"/>
      <c r="AH151" s="441"/>
      <c r="AI151" s="441"/>
      <c r="AJ151" s="441"/>
      <c r="AK151" s="441"/>
      <c r="AL151" s="441"/>
      <c r="AM151" s="441"/>
      <c r="AN151" s="441"/>
      <c r="AO151" s="441"/>
      <c r="AP151" s="441"/>
      <c r="AQ151" s="441"/>
      <c r="AR151" s="441"/>
      <c r="AS151" s="441"/>
      <c r="AT151" s="441"/>
      <c r="AU151" s="441"/>
      <c r="AV151" s="441"/>
      <c r="AW151" s="441"/>
      <c r="AX151" s="441"/>
      <c r="AY151" s="441"/>
      <c r="AZ151" s="441"/>
      <c r="BA151" s="441"/>
      <c r="BB151" s="441"/>
      <c r="BC151" s="442"/>
      <c r="BD151" s="440" t="s">
        <v>244</v>
      </c>
      <c r="BE151" s="441"/>
      <c r="BF151" s="441"/>
      <c r="BG151" s="441"/>
      <c r="BH151" s="441"/>
      <c r="BI151" s="441"/>
      <c r="BJ151" s="441"/>
      <c r="BK151" s="441"/>
      <c r="BL151" s="441"/>
      <c r="BM151" s="441"/>
      <c r="BN151" s="441"/>
      <c r="BO151" s="441"/>
      <c r="BP151" s="441"/>
      <c r="BQ151" s="441"/>
      <c r="BR151" s="441"/>
      <c r="BS151" s="442"/>
      <c r="BT151" s="440" t="s">
        <v>245</v>
      </c>
      <c r="BU151" s="441"/>
      <c r="BV151" s="441"/>
      <c r="BW151" s="441"/>
      <c r="BX151" s="441"/>
      <c r="BY151" s="441"/>
      <c r="BZ151" s="441"/>
      <c r="CA151" s="441"/>
      <c r="CB151" s="441"/>
      <c r="CC151" s="441"/>
      <c r="CD151" s="441"/>
      <c r="CE151" s="441"/>
      <c r="CF151" s="441"/>
      <c r="CG151" s="441"/>
      <c r="CH151" s="441"/>
      <c r="CI151" s="442"/>
      <c r="CJ151" s="440" t="s">
        <v>246</v>
      </c>
      <c r="CK151" s="441"/>
      <c r="CL151" s="441"/>
      <c r="CM151" s="441"/>
      <c r="CN151" s="441"/>
      <c r="CO151" s="441"/>
      <c r="CP151" s="441"/>
      <c r="CQ151" s="441"/>
      <c r="CR151" s="441"/>
      <c r="CS151" s="441"/>
      <c r="CT151" s="441"/>
      <c r="CU151" s="441"/>
      <c r="CV151" s="441"/>
      <c r="CW151" s="441"/>
      <c r="CX151" s="441"/>
      <c r="CY151" s="441"/>
      <c r="CZ151" s="441"/>
      <c r="DA151" s="442"/>
    </row>
    <row r="152" spans="1:105" s="127" customFormat="1" ht="12.75">
      <c r="A152" s="443">
        <v>1</v>
      </c>
      <c r="B152" s="443"/>
      <c r="C152" s="443"/>
      <c r="D152" s="443"/>
      <c r="E152" s="443"/>
      <c r="F152" s="443"/>
      <c r="G152" s="443"/>
      <c r="H152" s="443">
        <v>2</v>
      </c>
      <c r="I152" s="443"/>
      <c r="J152" s="443"/>
      <c r="K152" s="443"/>
      <c r="L152" s="443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  <c r="AH152" s="443"/>
      <c r="AI152" s="443"/>
      <c r="AJ152" s="443"/>
      <c r="AK152" s="443"/>
      <c r="AL152" s="443"/>
      <c r="AM152" s="443"/>
      <c r="AN152" s="443"/>
      <c r="AO152" s="443"/>
      <c r="AP152" s="443"/>
      <c r="AQ152" s="443"/>
      <c r="AR152" s="443"/>
      <c r="AS152" s="443"/>
      <c r="AT152" s="443"/>
      <c r="AU152" s="443"/>
      <c r="AV152" s="443"/>
      <c r="AW152" s="443"/>
      <c r="AX152" s="443"/>
      <c r="AY152" s="443"/>
      <c r="AZ152" s="443"/>
      <c r="BA152" s="443"/>
      <c r="BB152" s="443"/>
      <c r="BC152" s="443"/>
      <c r="BD152" s="443">
        <v>3</v>
      </c>
      <c r="BE152" s="443"/>
      <c r="BF152" s="443"/>
      <c r="BG152" s="443"/>
      <c r="BH152" s="443"/>
      <c r="BI152" s="443"/>
      <c r="BJ152" s="443"/>
      <c r="BK152" s="443"/>
      <c r="BL152" s="443"/>
      <c r="BM152" s="443"/>
      <c r="BN152" s="443"/>
      <c r="BO152" s="443"/>
      <c r="BP152" s="443"/>
      <c r="BQ152" s="443"/>
      <c r="BR152" s="443"/>
      <c r="BS152" s="443"/>
      <c r="BT152" s="443">
        <v>4</v>
      </c>
      <c r="BU152" s="443"/>
      <c r="BV152" s="443"/>
      <c r="BW152" s="443"/>
      <c r="BX152" s="443"/>
      <c r="BY152" s="443"/>
      <c r="BZ152" s="443"/>
      <c r="CA152" s="443"/>
      <c r="CB152" s="443"/>
      <c r="CC152" s="443"/>
      <c r="CD152" s="443"/>
      <c r="CE152" s="443"/>
      <c r="CF152" s="443"/>
      <c r="CG152" s="443"/>
      <c r="CH152" s="443"/>
      <c r="CI152" s="443"/>
      <c r="CJ152" s="443">
        <v>5</v>
      </c>
      <c r="CK152" s="443"/>
      <c r="CL152" s="443"/>
      <c r="CM152" s="443"/>
      <c r="CN152" s="443"/>
      <c r="CO152" s="443"/>
      <c r="CP152" s="443"/>
      <c r="CQ152" s="443"/>
      <c r="CR152" s="443"/>
      <c r="CS152" s="443"/>
      <c r="CT152" s="443"/>
      <c r="CU152" s="443"/>
      <c r="CV152" s="443"/>
      <c r="CW152" s="443"/>
      <c r="CX152" s="443"/>
      <c r="CY152" s="443"/>
      <c r="CZ152" s="443"/>
      <c r="DA152" s="443"/>
    </row>
    <row r="153" spans="1:105" s="128" customFormat="1" ht="15" customHeight="1">
      <c r="A153" s="395" t="s">
        <v>42</v>
      </c>
      <c r="B153" s="395"/>
      <c r="C153" s="395"/>
      <c r="D153" s="395"/>
      <c r="E153" s="395"/>
      <c r="F153" s="395"/>
      <c r="G153" s="395"/>
      <c r="H153" s="394" t="s">
        <v>373</v>
      </c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394"/>
      <c r="AM153" s="394"/>
      <c r="AN153" s="394"/>
      <c r="AO153" s="394"/>
      <c r="AP153" s="394"/>
      <c r="AQ153" s="394"/>
      <c r="AR153" s="394"/>
      <c r="AS153" s="394"/>
      <c r="AT153" s="394"/>
      <c r="AU153" s="394"/>
      <c r="AV153" s="394"/>
      <c r="AW153" s="394"/>
      <c r="AX153" s="394"/>
      <c r="AY153" s="394"/>
      <c r="AZ153" s="394"/>
      <c r="BA153" s="394"/>
      <c r="BB153" s="394"/>
      <c r="BC153" s="394"/>
      <c r="BD153" s="392"/>
      <c r="BE153" s="392"/>
      <c r="BF153" s="392"/>
      <c r="BG153" s="392"/>
      <c r="BH153" s="392"/>
      <c r="BI153" s="392"/>
      <c r="BJ153" s="392"/>
      <c r="BK153" s="392"/>
      <c r="BL153" s="392"/>
      <c r="BM153" s="392"/>
      <c r="BN153" s="392"/>
      <c r="BO153" s="392"/>
      <c r="BP153" s="392"/>
      <c r="BQ153" s="392"/>
      <c r="BR153" s="392"/>
      <c r="BS153" s="392"/>
      <c r="BT153" s="392"/>
      <c r="BU153" s="392"/>
      <c r="BV153" s="392"/>
      <c r="BW153" s="392"/>
      <c r="BX153" s="392"/>
      <c r="BY153" s="392"/>
      <c r="BZ153" s="392"/>
      <c r="CA153" s="392"/>
      <c r="CB153" s="392"/>
      <c r="CC153" s="392"/>
      <c r="CD153" s="392"/>
      <c r="CE153" s="392"/>
      <c r="CF153" s="392"/>
      <c r="CG153" s="392"/>
      <c r="CH153" s="392"/>
      <c r="CI153" s="392"/>
      <c r="CJ153" s="391">
        <v>1000</v>
      </c>
      <c r="CK153" s="391"/>
      <c r="CL153" s="391"/>
      <c r="CM153" s="391"/>
      <c r="CN153" s="391"/>
      <c r="CO153" s="391"/>
      <c r="CP153" s="391"/>
      <c r="CQ153" s="391"/>
      <c r="CR153" s="391"/>
      <c r="CS153" s="391"/>
      <c r="CT153" s="391"/>
      <c r="CU153" s="391"/>
      <c r="CV153" s="391"/>
      <c r="CW153" s="391"/>
      <c r="CX153" s="391"/>
      <c r="CY153" s="391"/>
      <c r="CZ153" s="391"/>
      <c r="DA153" s="391"/>
    </row>
    <row r="154" spans="1:105" s="128" customFormat="1" ht="15" customHeight="1">
      <c r="A154" s="395"/>
      <c r="B154" s="395"/>
      <c r="C154" s="395"/>
      <c r="D154" s="395"/>
      <c r="E154" s="395"/>
      <c r="F154" s="395"/>
      <c r="G154" s="395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  <c r="Z154" s="394"/>
      <c r="AA154" s="394"/>
      <c r="AB154" s="394"/>
      <c r="AC154" s="394"/>
      <c r="AD154" s="394"/>
      <c r="AE154" s="394"/>
      <c r="AF154" s="394"/>
      <c r="AG154" s="394"/>
      <c r="AH154" s="394"/>
      <c r="AI154" s="394"/>
      <c r="AJ154" s="394"/>
      <c r="AK154" s="394"/>
      <c r="AL154" s="394"/>
      <c r="AM154" s="394"/>
      <c r="AN154" s="394"/>
      <c r="AO154" s="394"/>
      <c r="AP154" s="394"/>
      <c r="AQ154" s="394"/>
      <c r="AR154" s="394"/>
      <c r="AS154" s="394"/>
      <c r="AT154" s="394"/>
      <c r="AU154" s="394"/>
      <c r="AV154" s="394"/>
      <c r="AW154" s="394"/>
      <c r="AX154" s="394"/>
      <c r="AY154" s="394"/>
      <c r="AZ154" s="394"/>
      <c r="BA154" s="394"/>
      <c r="BB154" s="394"/>
      <c r="BC154" s="394"/>
      <c r="BD154" s="392"/>
      <c r="BE154" s="392"/>
      <c r="BF154" s="392"/>
      <c r="BG154" s="392"/>
      <c r="BH154" s="392"/>
      <c r="BI154" s="392"/>
      <c r="BJ154" s="392"/>
      <c r="BK154" s="392"/>
      <c r="BL154" s="392"/>
      <c r="BM154" s="392"/>
      <c r="BN154" s="392"/>
      <c r="BO154" s="392"/>
      <c r="BP154" s="392"/>
      <c r="BQ154" s="392"/>
      <c r="BR154" s="392"/>
      <c r="BS154" s="392"/>
      <c r="BT154" s="392"/>
      <c r="BU154" s="392"/>
      <c r="BV154" s="392"/>
      <c r="BW154" s="392"/>
      <c r="BX154" s="392"/>
      <c r="BY154" s="392"/>
      <c r="BZ154" s="392"/>
      <c r="CA154" s="392"/>
      <c r="CB154" s="392"/>
      <c r="CC154" s="392"/>
      <c r="CD154" s="392"/>
      <c r="CE154" s="392"/>
      <c r="CF154" s="392"/>
      <c r="CG154" s="392"/>
      <c r="CH154" s="392"/>
      <c r="CI154" s="392"/>
      <c r="CJ154" s="391"/>
      <c r="CK154" s="391"/>
      <c r="CL154" s="391"/>
      <c r="CM154" s="391"/>
      <c r="CN154" s="391"/>
      <c r="CO154" s="391"/>
      <c r="CP154" s="391"/>
      <c r="CQ154" s="391"/>
      <c r="CR154" s="391"/>
      <c r="CS154" s="391"/>
      <c r="CT154" s="391"/>
      <c r="CU154" s="391"/>
      <c r="CV154" s="391"/>
      <c r="CW154" s="391"/>
      <c r="CX154" s="391"/>
      <c r="CY154" s="391"/>
      <c r="CZ154" s="391"/>
      <c r="DA154" s="391"/>
    </row>
    <row r="155" spans="1:105" s="128" customFormat="1" ht="15" customHeight="1">
      <c r="A155" s="395"/>
      <c r="B155" s="395"/>
      <c r="C155" s="395"/>
      <c r="D155" s="395"/>
      <c r="E155" s="395"/>
      <c r="F155" s="395"/>
      <c r="G155" s="395"/>
      <c r="H155" s="396" t="s">
        <v>192</v>
      </c>
      <c r="I155" s="396"/>
      <c r="J155" s="396"/>
      <c r="K155" s="396"/>
      <c r="L155" s="396"/>
      <c r="M155" s="396"/>
      <c r="N155" s="396"/>
      <c r="O155" s="396"/>
      <c r="P155" s="396"/>
      <c r="Q155" s="396"/>
      <c r="R155" s="396"/>
      <c r="S155" s="396"/>
      <c r="T155" s="396"/>
      <c r="U155" s="396"/>
      <c r="V155" s="396"/>
      <c r="W155" s="396"/>
      <c r="X155" s="396"/>
      <c r="Y155" s="396"/>
      <c r="Z155" s="396"/>
      <c r="AA155" s="396"/>
      <c r="AB155" s="396"/>
      <c r="AC155" s="396"/>
      <c r="AD155" s="396"/>
      <c r="AE155" s="396"/>
      <c r="AF155" s="396"/>
      <c r="AG155" s="396"/>
      <c r="AH155" s="396"/>
      <c r="AI155" s="396"/>
      <c r="AJ155" s="396"/>
      <c r="AK155" s="396"/>
      <c r="AL155" s="396"/>
      <c r="AM155" s="396"/>
      <c r="AN155" s="396"/>
      <c r="AO155" s="396"/>
      <c r="AP155" s="396"/>
      <c r="AQ155" s="396"/>
      <c r="AR155" s="396"/>
      <c r="AS155" s="396"/>
      <c r="AT155" s="396"/>
      <c r="AU155" s="396"/>
      <c r="AV155" s="396"/>
      <c r="AW155" s="396"/>
      <c r="AX155" s="396"/>
      <c r="AY155" s="396"/>
      <c r="AZ155" s="396"/>
      <c r="BA155" s="396"/>
      <c r="BB155" s="396"/>
      <c r="BC155" s="397"/>
      <c r="BD155" s="392"/>
      <c r="BE155" s="392"/>
      <c r="BF155" s="392"/>
      <c r="BG155" s="392"/>
      <c r="BH155" s="392"/>
      <c r="BI155" s="392"/>
      <c r="BJ155" s="392"/>
      <c r="BK155" s="392"/>
      <c r="BL155" s="392"/>
      <c r="BM155" s="392"/>
      <c r="BN155" s="392"/>
      <c r="BO155" s="392"/>
      <c r="BP155" s="392"/>
      <c r="BQ155" s="392"/>
      <c r="BR155" s="392"/>
      <c r="BS155" s="392"/>
      <c r="BT155" s="392"/>
      <c r="BU155" s="392"/>
      <c r="BV155" s="392"/>
      <c r="BW155" s="392"/>
      <c r="BX155" s="392"/>
      <c r="BY155" s="392"/>
      <c r="BZ155" s="392"/>
      <c r="CA155" s="392"/>
      <c r="CB155" s="392"/>
      <c r="CC155" s="392"/>
      <c r="CD155" s="392"/>
      <c r="CE155" s="392"/>
      <c r="CF155" s="392"/>
      <c r="CG155" s="392"/>
      <c r="CH155" s="392"/>
      <c r="CI155" s="392"/>
      <c r="CJ155" s="433">
        <f>CJ153</f>
        <v>1000</v>
      </c>
      <c r="CK155" s="433"/>
      <c r="CL155" s="433"/>
      <c r="CM155" s="433"/>
      <c r="CN155" s="433"/>
      <c r="CO155" s="433"/>
      <c r="CP155" s="433"/>
      <c r="CQ155" s="433"/>
      <c r="CR155" s="433"/>
      <c r="CS155" s="433"/>
      <c r="CT155" s="433"/>
      <c r="CU155" s="433"/>
      <c r="CV155" s="433"/>
      <c r="CW155" s="433"/>
      <c r="CX155" s="433"/>
      <c r="CY155" s="433"/>
      <c r="CZ155" s="433"/>
      <c r="DA155" s="433"/>
    </row>
    <row r="156" spans="1:105" ht="10.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</row>
    <row r="157" spans="1:105" s="124" customFormat="1" ht="14.25">
      <c r="A157" s="400" t="s">
        <v>318</v>
      </c>
      <c r="B157" s="400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00"/>
      <c r="AQ157" s="400"/>
      <c r="AR157" s="400"/>
      <c r="AS157" s="400"/>
      <c r="AT157" s="400"/>
      <c r="AU157" s="400"/>
      <c r="AV157" s="400"/>
      <c r="AW157" s="400"/>
      <c r="AX157" s="400"/>
      <c r="AY157" s="400"/>
      <c r="AZ157" s="400"/>
      <c r="BA157" s="400"/>
      <c r="BB157" s="400"/>
      <c r="BC157" s="400"/>
      <c r="BD157" s="400"/>
      <c r="BE157" s="400"/>
      <c r="BF157" s="400"/>
      <c r="BG157" s="400"/>
      <c r="BH157" s="400"/>
      <c r="BI157" s="400"/>
      <c r="BJ157" s="400"/>
      <c r="BK157" s="400"/>
      <c r="BL157" s="400"/>
      <c r="BM157" s="400"/>
      <c r="BN157" s="400"/>
      <c r="BO157" s="400"/>
      <c r="BP157" s="400"/>
      <c r="BQ157" s="400"/>
      <c r="BR157" s="400"/>
      <c r="BS157" s="400"/>
      <c r="BT157" s="400"/>
      <c r="BU157" s="400"/>
      <c r="BV157" s="400"/>
      <c r="BW157" s="400"/>
      <c r="BX157" s="400"/>
      <c r="BY157" s="400"/>
      <c r="BZ157" s="400"/>
      <c r="CA157" s="400"/>
      <c r="CB157" s="400"/>
      <c r="CC157" s="400"/>
      <c r="CD157" s="400"/>
      <c r="CE157" s="400"/>
      <c r="CF157" s="400"/>
      <c r="CG157" s="400"/>
      <c r="CH157" s="400"/>
      <c r="CI157" s="400"/>
      <c r="CJ157" s="400"/>
      <c r="CK157" s="400"/>
      <c r="CL157" s="400"/>
      <c r="CM157" s="400"/>
      <c r="CN157" s="400"/>
      <c r="CO157" s="400"/>
      <c r="CP157" s="400"/>
      <c r="CQ157" s="400"/>
      <c r="CR157" s="400"/>
      <c r="CS157" s="400"/>
      <c r="CT157" s="400"/>
      <c r="CU157" s="400"/>
      <c r="CV157" s="400"/>
      <c r="CW157" s="400"/>
      <c r="CX157" s="400"/>
      <c r="CY157" s="400"/>
      <c r="CZ157" s="400"/>
      <c r="DA157" s="400"/>
    </row>
    <row r="158" spans="1:105" s="124" customFormat="1" ht="15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</row>
    <row r="159" spans="1:105" s="124" customFormat="1" ht="42" customHeight="1">
      <c r="A159" s="401" t="s">
        <v>64</v>
      </c>
      <c r="B159" s="402"/>
      <c r="C159" s="402"/>
      <c r="D159" s="402"/>
      <c r="E159" s="402"/>
      <c r="F159" s="402"/>
      <c r="G159" s="403"/>
      <c r="H159" s="401" t="s">
        <v>65</v>
      </c>
      <c r="I159" s="402"/>
      <c r="J159" s="402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402"/>
      <c r="W159" s="402"/>
      <c r="X159" s="402"/>
      <c r="Y159" s="402"/>
      <c r="Z159" s="402"/>
      <c r="AA159" s="402"/>
      <c r="AB159" s="402"/>
      <c r="AC159" s="402"/>
      <c r="AD159" s="402"/>
      <c r="AE159" s="402"/>
      <c r="AF159" s="402"/>
      <c r="AG159" s="402"/>
      <c r="AH159" s="402"/>
      <c r="AI159" s="402"/>
      <c r="AJ159" s="402"/>
      <c r="AK159" s="402"/>
      <c r="AL159" s="402"/>
      <c r="AM159" s="402"/>
      <c r="AN159" s="402"/>
      <c r="AO159" s="403"/>
      <c r="AP159" s="401" t="s">
        <v>247</v>
      </c>
      <c r="AQ159" s="402"/>
      <c r="AR159" s="402"/>
      <c r="AS159" s="402"/>
      <c r="AT159" s="402"/>
      <c r="AU159" s="402"/>
      <c r="AV159" s="402"/>
      <c r="AW159" s="402"/>
      <c r="AX159" s="402"/>
      <c r="AY159" s="402"/>
      <c r="AZ159" s="402"/>
      <c r="BA159" s="402"/>
      <c r="BB159" s="402"/>
      <c r="BC159" s="402"/>
      <c r="BD159" s="402"/>
      <c r="BE159" s="403"/>
      <c r="BF159" s="401" t="s">
        <v>248</v>
      </c>
      <c r="BG159" s="402"/>
      <c r="BH159" s="402"/>
      <c r="BI159" s="402"/>
      <c r="BJ159" s="402"/>
      <c r="BK159" s="402"/>
      <c r="BL159" s="402"/>
      <c r="BM159" s="402"/>
      <c r="BN159" s="402"/>
      <c r="BO159" s="402"/>
      <c r="BP159" s="402"/>
      <c r="BQ159" s="402"/>
      <c r="BR159" s="402"/>
      <c r="BS159" s="402"/>
      <c r="BT159" s="402"/>
      <c r="BU159" s="403"/>
      <c r="BV159" s="401" t="s">
        <v>249</v>
      </c>
      <c r="BW159" s="402"/>
      <c r="BX159" s="402"/>
      <c r="BY159" s="402"/>
      <c r="BZ159" s="402"/>
      <c r="CA159" s="402"/>
      <c r="CB159" s="402"/>
      <c r="CC159" s="402"/>
      <c r="CD159" s="402"/>
      <c r="CE159" s="402"/>
      <c r="CF159" s="402"/>
      <c r="CG159" s="402"/>
      <c r="CH159" s="402"/>
      <c r="CI159" s="402"/>
      <c r="CJ159" s="402"/>
      <c r="CK159" s="403"/>
      <c r="CL159" s="401" t="s">
        <v>250</v>
      </c>
      <c r="CM159" s="402"/>
      <c r="CN159" s="402"/>
      <c r="CO159" s="402"/>
      <c r="CP159" s="402"/>
      <c r="CQ159" s="402"/>
      <c r="CR159" s="402"/>
      <c r="CS159" s="402"/>
      <c r="CT159" s="402"/>
      <c r="CU159" s="402"/>
      <c r="CV159" s="402"/>
      <c r="CW159" s="402"/>
      <c r="CX159" s="402"/>
      <c r="CY159" s="402"/>
      <c r="CZ159" s="402"/>
      <c r="DA159" s="403"/>
    </row>
    <row r="160" spans="1:105" s="124" customFormat="1" ht="14.25">
      <c r="A160" s="506">
        <v>1</v>
      </c>
      <c r="B160" s="506"/>
      <c r="C160" s="506"/>
      <c r="D160" s="506"/>
      <c r="E160" s="506"/>
      <c r="F160" s="506"/>
      <c r="G160" s="506"/>
      <c r="H160" s="506">
        <v>2</v>
      </c>
      <c r="I160" s="506"/>
      <c r="J160" s="506"/>
      <c r="K160" s="506"/>
      <c r="L160" s="506"/>
      <c r="M160" s="506"/>
      <c r="N160" s="506"/>
      <c r="O160" s="506"/>
      <c r="P160" s="506"/>
      <c r="Q160" s="506"/>
      <c r="R160" s="506"/>
      <c r="S160" s="506"/>
      <c r="T160" s="506"/>
      <c r="U160" s="506"/>
      <c r="V160" s="506"/>
      <c r="W160" s="506"/>
      <c r="X160" s="506"/>
      <c r="Y160" s="506"/>
      <c r="Z160" s="506"/>
      <c r="AA160" s="506"/>
      <c r="AB160" s="506"/>
      <c r="AC160" s="506"/>
      <c r="AD160" s="506"/>
      <c r="AE160" s="506"/>
      <c r="AF160" s="506"/>
      <c r="AG160" s="506"/>
      <c r="AH160" s="506"/>
      <c r="AI160" s="506"/>
      <c r="AJ160" s="506"/>
      <c r="AK160" s="506"/>
      <c r="AL160" s="506"/>
      <c r="AM160" s="506"/>
      <c r="AN160" s="506"/>
      <c r="AO160" s="506"/>
      <c r="AP160" s="506">
        <v>4</v>
      </c>
      <c r="AQ160" s="506"/>
      <c r="AR160" s="506"/>
      <c r="AS160" s="506"/>
      <c r="AT160" s="506"/>
      <c r="AU160" s="506"/>
      <c r="AV160" s="506"/>
      <c r="AW160" s="506"/>
      <c r="AX160" s="506"/>
      <c r="AY160" s="506"/>
      <c r="AZ160" s="506"/>
      <c r="BA160" s="506"/>
      <c r="BB160" s="506"/>
      <c r="BC160" s="506"/>
      <c r="BD160" s="506"/>
      <c r="BE160" s="506"/>
      <c r="BF160" s="506">
        <v>5</v>
      </c>
      <c r="BG160" s="506"/>
      <c r="BH160" s="506"/>
      <c r="BI160" s="506"/>
      <c r="BJ160" s="506"/>
      <c r="BK160" s="506"/>
      <c r="BL160" s="506"/>
      <c r="BM160" s="506"/>
      <c r="BN160" s="506"/>
      <c r="BO160" s="506"/>
      <c r="BP160" s="506"/>
      <c r="BQ160" s="506"/>
      <c r="BR160" s="506"/>
      <c r="BS160" s="506"/>
      <c r="BT160" s="506"/>
      <c r="BU160" s="506"/>
      <c r="BV160" s="506">
        <v>6</v>
      </c>
      <c r="BW160" s="506"/>
      <c r="BX160" s="506"/>
      <c r="BY160" s="506"/>
      <c r="BZ160" s="506"/>
      <c r="CA160" s="506"/>
      <c r="CB160" s="506"/>
      <c r="CC160" s="506"/>
      <c r="CD160" s="506"/>
      <c r="CE160" s="506"/>
      <c r="CF160" s="506"/>
      <c r="CG160" s="506"/>
      <c r="CH160" s="506"/>
      <c r="CI160" s="506"/>
      <c r="CJ160" s="506"/>
      <c r="CK160" s="506"/>
      <c r="CL160" s="506">
        <v>6</v>
      </c>
      <c r="CM160" s="506"/>
      <c r="CN160" s="506"/>
      <c r="CO160" s="506"/>
      <c r="CP160" s="506"/>
      <c r="CQ160" s="506"/>
      <c r="CR160" s="506"/>
      <c r="CS160" s="506"/>
      <c r="CT160" s="506"/>
      <c r="CU160" s="506"/>
      <c r="CV160" s="506"/>
      <c r="CW160" s="506"/>
      <c r="CX160" s="506"/>
      <c r="CY160" s="506"/>
      <c r="CZ160" s="506"/>
      <c r="DA160" s="506"/>
    </row>
    <row r="161" spans="1:105" s="124" customFormat="1" ht="14.25">
      <c r="A161" s="386"/>
      <c r="B161" s="386"/>
      <c r="C161" s="386"/>
      <c r="D161" s="386"/>
      <c r="E161" s="386"/>
      <c r="F161" s="386"/>
      <c r="G161" s="386"/>
      <c r="H161" s="421" t="s">
        <v>192</v>
      </c>
      <c r="I161" s="421"/>
      <c r="J161" s="421"/>
      <c r="K161" s="421"/>
      <c r="L161" s="421"/>
      <c r="M161" s="421"/>
      <c r="N161" s="421"/>
      <c r="O161" s="421"/>
      <c r="P161" s="421"/>
      <c r="Q161" s="421"/>
      <c r="R161" s="421"/>
      <c r="S161" s="421"/>
      <c r="T161" s="421"/>
      <c r="U161" s="421"/>
      <c r="V161" s="421"/>
      <c r="W161" s="421"/>
      <c r="X161" s="421"/>
      <c r="Y161" s="421"/>
      <c r="Z161" s="421"/>
      <c r="AA161" s="421"/>
      <c r="AB161" s="421"/>
      <c r="AC161" s="421"/>
      <c r="AD161" s="421"/>
      <c r="AE161" s="421"/>
      <c r="AF161" s="421"/>
      <c r="AG161" s="421"/>
      <c r="AH161" s="421"/>
      <c r="AI161" s="421"/>
      <c r="AJ161" s="421"/>
      <c r="AK161" s="421"/>
      <c r="AL161" s="421"/>
      <c r="AM161" s="421"/>
      <c r="AN161" s="421"/>
      <c r="AO161" s="421"/>
      <c r="AP161" s="398" t="s">
        <v>175</v>
      </c>
      <c r="AQ161" s="398"/>
      <c r="AR161" s="398"/>
      <c r="AS161" s="398"/>
      <c r="AT161" s="398"/>
      <c r="AU161" s="398"/>
      <c r="AV161" s="398"/>
      <c r="AW161" s="398"/>
      <c r="AX161" s="398"/>
      <c r="AY161" s="398"/>
      <c r="AZ161" s="398"/>
      <c r="BA161" s="398"/>
      <c r="BB161" s="398"/>
      <c r="BC161" s="398"/>
      <c r="BD161" s="398"/>
      <c r="BE161" s="398"/>
      <c r="BF161" s="398" t="s">
        <v>175</v>
      </c>
      <c r="BG161" s="398"/>
      <c r="BH161" s="398"/>
      <c r="BI161" s="398"/>
      <c r="BJ161" s="398"/>
      <c r="BK161" s="398"/>
      <c r="BL161" s="398"/>
      <c r="BM161" s="398"/>
      <c r="BN161" s="398"/>
      <c r="BO161" s="398"/>
      <c r="BP161" s="398"/>
      <c r="BQ161" s="398"/>
      <c r="BR161" s="398"/>
      <c r="BS161" s="398"/>
      <c r="BT161" s="398"/>
      <c r="BU161" s="398"/>
      <c r="BV161" s="398" t="s">
        <v>175</v>
      </c>
      <c r="BW161" s="398"/>
      <c r="BX161" s="398"/>
      <c r="BY161" s="398"/>
      <c r="BZ161" s="398"/>
      <c r="CA161" s="398"/>
      <c r="CB161" s="398"/>
      <c r="CC161" s="398"/>
      <c r="CD161" s="398"/>
      <c r="CE161" s="398"/>
      <c r="CF161" s="398"/>
      <c r="CG161" s="398"/>
      <c r="CH161" s="398"/>
      <c r="CI161" s="398"/>
      <c r="CJ161" s="398"/>
      <c r="CK161" s="398"/>
      <c r="CL161" s="433">
        <f>CL170+CL179</f>
        <v>5116501.000698008</v>
      </c>
      <c r="CM161" s="433"/>
      <c r="CN161" s="433"/>
      <c r="CO161" s="433"/>
      <c r="CP161" s="433"/>
      <c r="CQ161" s="433"/>
      <c r="CR161" s="433"/>
      <c r="CS161" s="433"/>
      <c r="CT161" s="433"/>
      <c r="CU161" s="433"/>
      <c r="CV161" s="433"/>
      <c r="CW161" s="433"/>
      <c r="CX161" s="433"/>
      <c r="CY161" s="433"/>
      <c r="CZ161" s="433"/>
      <c r="DA161" s="433"/>
    </row>
    <row r="162" spans="1:105" s="124" customFormat="1" ht="14.25">
      <c r="A162" s="132"/>
      <c r="B162" s="132"/>
      <c r="C162" s="132"/>
      <c r="D162" s="132"/>
      <c r="E162" s="132"/>
      <c r="F162" s="132"/>
      <c r="G162" s="132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4"/>
      <c r="AQ162" s="134"/>
      <c r="AR162" s="134"/>
      <c r="AS162" s="134"/>
      <c r="AT162" s="134"/>
      <c r="AU162" s="134"/>
      <c r="AV162" s="134"/>
      <c r="AW162" s="134"/>
      <c r="AX162" s="134"/>
      <c r="AY162" s="134"/>
      <c r="AZ162" s="134"/>
      <c r="BA162" s="134"/>
      <c r="BB162" s="134"/>
      <c r="BC162" s="134"/>
      <c r="BD162" s="134"/>
      <c r="BE162" s="134"/>
      <c r="BF162" s="134"/>
      <c r="BG162" s="134"/>
      <c r="BH162" s="134"/>
      <c r="BI162" s="134"/>
      <c r="BJ162" s="134"/>
      <c r="BK162" s="134"/>
      <c r="BL162" s="134"/>
      <c r="BM162" s="134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134"/>
      <c r="CV162" s="134"/>
      <c r="CW162" s="134"/>
      <c r="CX162" s="134"/>
      <c r="CY162" s="134"/>
      <c r="CZ162" s="134"/>
      <c r="DA162" s="134"/>
    </row>
    <row r="163" spans="1:105" s="124" customFormat="1" ht="28.5" customHeight="1">
      <c r="A163" s="393" t="s">
        <v>319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3"/>
      <c r="AD163" s="393"/>
      <c r="AE163" s="393"/>
      <c r="AF163" s="393"/>
      <c r="AG163" s="393"/>
      <c r="AH163" s="393"/>
      <c r="AI163" s="393"/>
      <c r="AJ163" s="393"/>
      <c r="AK163" s="393"/>
      <c r="AL163" s="393"/>
      <c r="AM163" s="393"/>
      <c r="AN163" s="393"/>
      <c r="AO163" s="393"/>
      <c r="AP163" s="393"/>
      <c r="AQ163" s="393"/>
      <c r="AR163" s="393"/>
      <c r="AS163" s="393"/>
      <c r="AT163" s="393"/>
      <c r="AU163" s="393"/>
      <c r="AV163" s="393"/>
      <c r="AW163" s="393"/>
      <c r="AX163" s="393"/>
      <c r="AY163" s="393"/>
      <c r="AZ163" s="393"/>
      <c r="BA163" s="393"/>
      <c r="BB163" s="393"/>
      <c r="BC163" s="393"/>
      <c r="BD163" s="393"/>
      <c r="BE163" s="393"/>
      <c r="BF163" s="393"/>
      <c r="BG163" s="393"/>
      <c r="BH163" s="393"/>
      <c r="BI163" s="393"/>
      <c r="BJ163" s="393"/>
      <c r="BK163" s="393"/>
      <c r="BL163" s="393"/>
      <c r="BM163" s="393"/>
      <c r="BN163" s="393"/>
      <c r="BO163" s="393"/>
      <c r="BP163" s="393"/>
      <c r="BQ163" s="393"/>
      <c r="BR163" s="393"/>
      <c r="BS163" s="393"/>
      <c r="BT163" s="393"/>
      <c r="BU163" s="393"/>
      <c r="BV163" s="393"/>
      <c r="BW163" s="393"/>
      <c r="BX163" s="393"/>
      <c r="BY163" s="393"/>
      <c r="BZ163" s="393"/>
      <c r="CA163" s="393"/>
      <c r="CB163" s="393"/>
      <c r="CC163" s="393"/>
      <c r="CD163" s="393"/>
      <c r="CE163" s="393"/>
      <c r="CF163" s="393"/>
      <c r="CG163" s="393"/>
      <c r="CH163" s="393"/>
      <c r="CI163" s="393"/>
      <c r="CJ163" s="393"/>
      <c r="CK163" s="393"/>
      <c r="CL163" s="393"/>
      <c r="CM163" s="393"/>
      <c r="CN163" s="393"/>
      <c r="CO163" s="393"/>
      <c r="CP163" s="393"/>
      <c r="CQ163" s="393"/>
      <c r="CR163" s="393"/>
      <c r="CS163" s="393"/>
      <c r="CT163" s="393"/>
      <c r="CU163" s="393"/>
      <c r="CV163" s="393"/>
      <c r="CW163" s="393"/>
      <c r="CX163" s="393"/>
      <c r="CY163" s="393"/>
      <c r="CZ163" s="393"/>
      <c r="DA163" s="393"/>
    </row>
    <row r="164" spans="1:105" s="124" customFormat="1" ht="14.25">
      <c r="A164" s="132"/>
      <c r="B164" s="132"/>
      <c r="C164" s="132"/>
      <c r="D164" s="132"/>
      <c r="E164" s="132"/>
      <c r="F164" s="132"/>
      <c r="G164" s="132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4"/>
      <c r="AQ164" s="134"/>
      <c r="AR164" s="134"/>
      <c r="AS164" s="134"/>
      <c r="AT164" s="134"/>
      <c r="AU164" s="134"/>
      <c r="AV164" s="134"/>
      <c r="AW164" s="134"/>
      <c r="AX164" s="134"/>
      <c r="AY164" s="134"/>
      <c r="AZ164" s="134"/>
      <c r="BA164" s="134"/>
      <c r="BB164" s="134"/>
      <c r="BC164" s="134"/>
      <c r="BD164" s="134"/>
      <c r="BE164" s="134"/>
      <c r="BF164" s="134"/>
      <c r="BG164" s="134"/>
      <c r="BH164" s="134"/>
      <c r="BI164" s="134"/>
      <c r="BJ164" s="134"/>
      <c r="BK164" s="134"/>
      <c r="BL164" s="134"/>
      <c r="BM164" s="134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  <c r="CT164" s="134"/>
      <c r="CU164" s="134"/>
      <c r="CV164" s="134"/>
      <c r="CW164" s="134"/>
      <c r="CX164" s="134"/>
      <c r="CY164" s="134"/>
      <c r="CZ164" s="134"/>
      <c r="DA164" s="134"/>
    </row>
    <row r="165" spans="1:105" s="124" customFormat="1" ht="14.25">
      <c r="A165" s="386" t="s">
        <v>42</v>
      </c>
      <c r="B165" s="386"/>
      <c r="C165" s="386"/>
      <c r="D165" s="386"/>
      <c r="E165" s="386"/>
      <c r="F165" s="386"/>
      <c r="G165" s="386"/>
      <c r="H165" s="394" t="s">
        <v>320</v>
      </c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  <c r="AI165" s="394"/>
      <c r="AJ165" s="394"/>
      <c r="AK165" s="394"/>
      <c r="AL165" s="394"/>
      <c r="AM165" s="394"/>
      <c r="AN165" s="394"/>
      <c r="AO165" s="394"/>
      <c r="AP165" s="507"/>
      <c r="AQ165" s="507"/>
      <c r="AR165" s="507"/>
      <c r="AS165" s="507"/>
      <c r="AT165" s="507"/>
      <c r="AU165" s="507"/>
      <c r="AV165" s="507"/>
      <c r="AW165" s="507"/>
      <c r="AX165" s="507"/>
      <c r="AY165" s="507"/>
      <c r="AZ165" s="507"/>
      <c r="BA165" s="507"/>
      <c r="BB165" s="507"/>
      <c r="BC165" s="507"/>
      <c r="BD165" s="507"/>
      <c r="BE165" s="507"/>
      <c r="BF165" s="392"/>
      <c r="BG165" s="392"/>
      <c r="BH165" s="392"/>
      <c r="BI165" s="392"/>
      <c r="BJ165" s="392"/>
      <c r="BK165" s="392"/>
      <c r="BL165" s="392"/>
      <c r="BM165" s="392"/>
      <c r="BN165" s="392"/>
      <c r="BO165" s="392"/>
      <c r="BP165" s="392"/>
      <c r="BQ165" s="392"/>
      <c r="BR165" s="392"/>
      <c r="BS165" s="392"/>
      <c r="BT165" s="392"/>
      <c r="BU165" s="392"/>
      <c r="BV165" s="392"/>
      <c r="BW165" s="392"/>
      <c r="BX165" s="392"/>
      <c r="BY165" s="392"/>
      <c r="BZ165" s="392"/>
      <c r="CA165" s="392"/>
      <c r="CB165" s="392"/>
      <c r="CC165" s="392"/>
      <c r="CD165" s="392"/>
      <c r="CE165" s="392"/>
      <c r="CF165" s="392"/>
      <c r="CG165" s="392"/>
      <c r="CH165" s="392"/>
      <c r="CI165" s="392"/>
      <c r="CJ165" s="392"/>
      <c r="CK165" s="392"/>
      <c r="CL165" s="392">
        <f>AP165*BF165*BV165</f>
        <v>0</v>
      </c>
      <c r="CM165" s="392"/>
      <c r="CN165" s="392"/>
      <c r="CO165" s="392"/>
      <c r="CP165" s="392"/>
      <c r="CQ165" s="392"/>
      <c r="CR165" s="392"/>
      <c r="CS165" s="392"/>
      <c r="CT165" s="392"/>
      <c r="CU165" s="392"/>
      <c r="CV165" s="392"/>
      <c r="CW165" s="392"/>
      <c r="CX165" s="392"/>
      <c r="CY165" s="392"/>
      <c r="CZ165" s="392"/>
      <c r="DA165" s="392"/>
    </row>
    <row r="166" spans="1:105" s="124" customFormat="1" ht="14.25">
      <c r="A166" s="386" t="s">
        <v>214</v>
      </c>
      <c r="B166" s="386"/>
      <c r="C166" s="386"/>
      <c r="D166" s="386"/>
      <c r="E166" s="386"/>
      <c r="F166" s="386"/>
      <c r="G166" s="386"/>
      <c r="H166" s="394" t="s">
        <v>321</v>
      </c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/>
      <c r="U166" s="394"/>
      <c r="V166" s="394"/>
      <c r="W166" s="394"/>
      <c r="X166" s="394"/>
      <c r="Y166" s="394"/>
      <c r="Z166" s="394"/>
      <c r="AA166" s="394"/>
      <c r="AB166" s="394"/>
      <c r="AC166" s="394"/>
      <c r="AD166" s="394"/>
      <c r="AE166" s="394"/>
      <c r="AF166" s="394"/>
      <c r="AG166" s="394"/>
      <c r="AH166" s="394"/>
      <c r="AI166" s="394"/>
      <c r="AJ166" s="394"/>
      <c r="AK166" s="394"/>
      <c r="AL166" s="394"/>
      <c r="AM166" s="394"/>
      <c r="AN166" s="394"/>
      <c r="AO166" s="394"/>
      <c r="AP166" s="507"/>
      <c r="AQ166" s="507"/>
      <c r="AR166" s="507"/>
      <c r="AS166" s="507"/>
      <c r="AT166" s="507"/>
      <c r="AU166" s="507"/>
      <c r="AV166" s="507"/>
      <c r="AW166" s="507"/>
      <c r="AX166" s="507"/>
      <c r="AY166" s="507"/>
      <c r="AZ166" s="507"/>
      <c r="BA166" s="507"/>
      <c r="BB166" s="507"/>
      <c r="BC166" s="507"/>
      <c r="BD166" s="507"/>
      <c r="BE166" s="507"/>
      <c r="BF166" s="392"/>
      <c r="BG166" s="392"/>
      <c r="BH166" s="392"/>
      <c r="BI166" s="392"/>
      <c r="BJ166" s="392"/>
      <c r="BK166" s="392"/>
      <c r="BL166" s="392"/>
      <c r="BM166" s="392"/>
      <c r="BN166" s="392"/>
      <c r="BO166" s="392"/>
      <c r="BP166" s="392"/>
      <c r="BQ166" s="392"/>
      <c r="BR166" s="392"/>
      <c r="BS166" s="392"/>
      <c r="BT166" s="392"/>
      <c r="BU166" s="392"/>
      <c r="BV166" s="392"/>
      <c r="BW166" s="392"/>
      <c r="BX166" s="392"/>
      <c r="BY166" s="392"/>
      <c r="BZ166" s="392"/>
      <c r="CA166" s="392"/>
      <c r="CB166" s="392"/>
      <c r="CC166" s="392"/>
      <c r="CD166" s="392"/>
      <c r="CE166" s="392"/>
      <c r="CF166" s="392"/>
      <c r="CG166" s="392"/>
      <c r="CH166" s="392"/>
      <c r="CI166" s="392"/>
      <c r="CJ166" s="392"/>
      <c r="CK166" s="392"/>
      <c r="CL166" s="392">
        <f>AP166*BF166*BV166</f>
        <v>0</v>
      </c>
      <c r="CM166" s="392"/>
      <c r="CN166" s="392"/>
      <c r="CO166" s="392"/>
      <c r="CP166" s="392"/>
      <c r="CQ166" s="392"/>
      <c r="CR166" s="392"/>
      <c r="CS166" s="392"/>
      <c r="CT166" s="392"/>
      <c r="CU166" s="392"/>
      <c r="CV166" s="392"/>
      <c r="CW166" s="392"/>
      <c r="CX166" s="392"/>
      <c r="CY166" s="392"/>
      <c r="CZ166" s="392"/>
      <c r="DA166" s="392"/>
    </row>
    <row r="167" spans="1:105" s="124" customFormat="1" ht="14.25">
      <c r="A167" s="386" t="s">
        <v>225</v>
      </c>
      <c r="B167" s="386"/>
      <c r="C167" s="386"/>
      <c r="D167" s="386"/>
      <c r="E167" s="386"/>
      <c r="F167" s="386"/>
      <c r="G167" s="386"/>
      <c r="H167" s="394" t="s">
        <v>322</v>
      </c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4"/>
      <c r="AI167" s="394"/>
      <c r="AJ167" s="394"/>
      <c r="AK167" s="394"/>
      <c r="AL167" s="394"/>
      <c r="AM167" s="394"/>
      <c r="AN167" s="394"/>
      <c r="AO167" s="394"/>
      <c r="AP167" s="507"/>
      <c r="AQ167" s="507"/>
      <c r="AR167" s="507"/>
      <c r="AS167" s="507"/>
      <c r="AT167" s="507"/>
      <c r="AU167" s="507"/>
      <c r="AV167" s="507"/>
      <c r="AW167" s="507"/>
      <c r="AX167" s="507"/>
      <c r="AY167" s="507"/>
      <c r="AZ167" s="507"/>
      <c r="BA167" s="507"/>
      <c r="BB167" s="507"/>
      <c r="BC167" s="507"/>
      <c r="BD167" s="507"/>
      <c r="BE167" s="507"/>
      <c r="BF167" s="392"/>
      <c r="BG167" s="392"/>
      <c r="BH167" s="392"/>
      <c r="BI167" s="392"/>
      <c r="BJ167" s="392"/>
      <c r="BK167" s="392"/>
      <c r="BL167" s="392"/>
      <c r="BM167" s="392"/>
      <c r="BN167" s="392"/>
      <c r="BO167" s="392"/>
      <c r="BP167" s="392"/>
      <c r="BQ167" s="392"/>
      <c r="BR167" s="392"/>
      <c r="BS167" s="392"/>
      <c r="BT167" s="392"/>
      <c r="BU167" s="392"/>
      <c r="BV167" s="392"/>
      <c r="BW167" s="392"/>
      <c r="BX167" s="392"/>
      <c r="BY167" s="392"/>
      <c r="BZ167" s="392"/>
      <c r="CA167" s="392"/>
      <c r="CB167" s="392"/>
      <c r="CC167" s="392"/>
      <c r="CD167" s="392"/>
      <c r="CE167" s="392"/>
      <c r="CF167" s="392"/>
      <c r="CG167" s="392"/>
      <c r="CH167" s="392"/>
      <c r="CI167" s="392"/>
      <c r="CJ167" s="392"/>
      <c r="CK167" s="392"/>
      <c r="CL167" s="392">
        <f>AP167*BF167*BV167</f>
        <v>0</v>
      </c>
      <c r="CM167" s="392"/>
      <c r="CN167" s="392"/>
      <c r="CO167" s="392"/>
      <c r="CP167" s="392"/>
      <c r="CQ167" s="392"/>
      <c r="CR167" s="392"/>
      <c r="CS167" s="392"/>
      <c r="CT167" s="392"/>
      <c r="CU167" s="392"/>
      <c r="CV167" s="392"/>
      <c r="CW167" s="392"/>
      <c r="CX167" s="392"/>
      <c r="CY167" s="392"/>
      <c r="CZ167" s="392"/>
      <c r="DA167" s="392"/>
    </row>
    <row r="168" spans="1:105" s="124" customFormat="1" ht="14.25">
      <c r="A168" s="386" t="s">
        <v>277</v>
      </c>
      <c r="B168" s="386"/>
      <c r="C168" s="386"/>
      <c r="D168" s="386"/>
      <c r="E168" s="386"/>
      <c r="F168" s="386"/>
      <c r="G168" s="386"/>
      <c r="H168" s="394" t="s">
        <v>323</v>
      </c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4"/>
      <c r="AI168" s="394"/>
      <c r="AJ168" s="394"/>
      <c r="AK168" s="394"/>
      <c r="AL168" s="394"/>
      <c r="AM168" s="394"/>
      <c r="AN168" s="394"/>
      <c r="AO168" s="394"/>
      <c r="AP168" s="507"/>
      <c r="AQ168" s="507"/>
      <c r="AR168" s="507"/>
      <c r="AS168" s="507"/>
      <c r="AT168" s="507"/>
      <c r="AU168" s="507"/>
      <c r="AV168" s="507"/>
      <c r="AW168" s="507"/>
      <c r="AX168" s="507"/>
      <c r="AY168" s="507"/>
      <c r="AZ168" s="507"/>
      <c r="BA168" s="507"/>
      <c r="BB168" s="507"/>
      <c r="BC168" s="507"/>
      <c r="BD168" s="507"/>
      <c r="BE168" s="507"/>
      <c r="BF168" s="392"/>
      <c r="BG168" s="392"/>
      <c r="BH168" s="392"/>
      <c r="BI168" s="392"/>
      <c r="BJ168" s="392"/>
      <c r="BK168" s="392"/>
      <c r="BL168" s="392"/>
      <c r="BM168" s="392"/>
      <c r="BN168" s="392"/>
      <c r="BO168" s="392"/>
      <c r="BP168" s="392"/>
      <c r="BQ168" s="392"/>
      <c r="BR168" s="392"/>
      <c r="BS168" s="392"/>
      <c r="BT168" s="392"/>
      <c r="BU168" s="392"/>
      <c r="BV168" s="392"/>
      <c r="BW168" s="392"/>
      <c r="BX168" s="392"/>
      <c r="BY168" s="392"/>
      <c r="BZ168" s="392"/>
      <c r="CA168" s="392"/>
      <c r="CB168" s="392"/>
      <c r="CC168" s="392"/>
      <c r="CD168" s="392"/>
      <c r="CE168" s="392"/>
      <c r="CF168" s="392"/>
      <c r="CG168" s="392"/>
      <c r="CH168" s="392"/>
      <c r="CI168" s="392"/>
      <c r="CJ168" s="392"/>
      <c r="CK168" s="392"/>
      <c r="CL168" s="392">
        <f>AP168*BF168*BV168</f>
        <v>0</v>
      </c>
      <c r="CM168" s="392"/>
      <c r="CN168" s="392"/>
      <c r="CO168" s="392"/>
      <c r="CP168" s="392"/>
      <c r="CQ168" s="392"/>
      <c r="CR168" s="392"/>
      <c r="CS168" s="392"/>
      <c r="CT168" s="392"/>
      <c r="CU168" s="392"/>
      <c r="CV168" s="392"/>
      <c r="CW168" s="392"/>
      <c r="CX168" s="392"/>
      <c r="CY168" s="392"/>
      <c r="CZ168" s="392"/>
      <c r="DA168" s="392"/>
    </row>
    <row r="169" spans="1:105" s="124" customFormat="1" ht="14.25">
      <c r="A169" s="386" t="s">
        <v>278</v>
      </c>
      <c r="B169" s="386"/>
      <c r="C169" s="386"/>
      <c r="D169" s="386"/>
      <c r="E169" s="386"/>
      <c r="F169" s="386"/>
      <c r="G169" s="386"/>
      <c r="H169" s="394" t="s">
        <v>324</v>
      </c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  <c r="AI169" s="394"/>
      <c r="AJ169" s="394"/>
      <c r="AK169" s="394"/>
      <c r="AL169" s="394"/>
      <c r="AM169" s="394"/>
      <c r="AN169" s="394"/>
      <c r="AO169" s="394"/>
      <c r="AP169" s="507"/>
      <c r="AQ169" s="507"/>
      <c r="AR169" s="507"/>
      <c r="AS169" s="507"/>
      <c r="AT169" s="507"/>
      <c r="AU169" s="507"/>
      <c r="AV169" s="507"/>
      <c r="AW169" s="507"/>
      <c r="AX169" s="507"/>
      <c r="AY169" s="507"/>
      <c r="AZ169" s="507"/>
      <c r="BA169" s="507"/>
      <c r="BB169" s="507"/>
      <c r="BC169" s="507"/>
      <c r="BD169" s="507"/>
      <c r="BE169" s="507"/>
      <c r="BF169" s="392"/>
      <c r="BG169" s="392"/>
      <c r="BH169" s="392"/>
      <c r="BI169" s="392"/>
      <c r="BJ169" s="392"/>
      <c r="BK169" s="392"/>
      <c r="BL169" s="392"/>
      <c r="BM169" s="392"/>
      <c r="BN169" s="392"/>
      <c r="BO169" s="392"/>
      <c r="BP169" s="392"/>
      <c r="BQ169" s="392"/>
      <c r="BR169" s="392"/>
      <c r="BS169" s="392"/>
      <c r="BT169" s="392"/>
      <c r="BU169" s="392"/>
      <c r="BV169" s="392"/>
      <c r="BW169" s="392"/>
      <c r="BX169" s="392"/>
      <c r="BY169" s="392"/>
      <c r="BZ169" s="392"/>
      <c r="CA169" s="392"/>
      <c r="CB169" s="392"/>
      <c r="CC169" s="392"/>
      <c r="CD169" s="392"/>
      <c r="CE169" s="392"/>
      <c r="CF169" s="392"/>
      <c r="CG169" s="392"/>
      <c r="CH169" s="392"/>
      <c r="CI169" s="392"/>
      <c r="CJ169" s="392"/>
      <c r="CK169" s="392"/>
      <c r="CL169" s="392">
        <f>AP169*BF169*BV169</f>
        <v>0</v>
      </c>
      <c r="CM169" s="392"/>
      <c r="CN169" s="392"/>
      <c r="CO169" s="392"/>
      <c r="CP169" s="392"/>
      <c r="CQ169" s="392"/>
      <c r="CR169" s="392"/>
      <c r="CS169" s="392"/>
      <c r="CT169" s="392"/>
      <c r="CU169" s="392"/>
      <c r="CV169" s="392"/>
      <c r="CW169" s="392"/>
      <c r="CX169" s="392"/>
      <c r="CY169" s="392"/>
      <c r="CZ169" s="392"/>
      <c r="DA169" s="392"/>
    </row>
    <row r="170" spans="1:105" s="124" customFormat="1" ht="14.25">
      <c r="A170" s="395"/>
      <c r="B170" s="395"/>
      <c r="C170" s="395"/>
      <c r="D170" s="395"/>
      <c r="E170" s="395"/>
      <c r="F170" s="395"/>
      <c r="G170" s="395"/>
      <c r="H170" s="454" t="s">
        <v>192</v>
      </c>
      <c r="I170" s="444"/>
      <c r="J170" s="444"/>
      <c r="K170" s="444"/>
      <c r="L170" s="444"/>
      <c r="M170" s="444"/>
      <c r="N170" s="444"/>
      <c r="O170" s="444"/>
      <c r="P170" s="444"/>
      <c r="Q170" s="444"/>
      <c r="R170" s="444"/>
      <c r="S170" s="444"/>
      <c r="T170" s="444"/>
      <c r="U170" s="444"/>
      <c r="V170" s="444"/>
      <c r="W170" s="444"/>
      <c r="X170" s="444"/>
      <c r="Y170" s="444"/>
      <c r="Z170" s="444"/>
      <c r="AA170" s="444"/>
      <c r="AB170" s="444"/>
      <c r="AC170" s="444"/>
      <c r="AD170" s="444"/>
      <c r="AE170" s="444"/>
      <c r="AF170" s="444"/>
      <c r="AG170" s="444"/>
      <c r="AH170" s="444"/>
      <c r="AI170" s="444"/>
      <c r="AJ170" s="444"/>
      <c r="AK170" s="444"/>
      <c r="AL170" s="444"/>
      <c r="AM170" s="444"/>
      <c r="AN170" s="444"/>
      <c r="AO170" s="445"/>
      <c r="AP170" s="392" t="s">
        <v>175</v>
      </c>
      <c r="AQ170" s="392"/>
      <c r="AR170" s="392"/>
      <c r="AS170" s="392"/>
      <c r="AT170" s="392"/>
      <c r="AU170" s="392"/>
      <c r="AV170" s="392"/>
      <c r="AW170" s="392"/>
      <c r="AX170" s="392"/>
      <c r="AY170" s="392"/>
      <c r="AZ170" s="392"/>
      <c r="BA170" s="392"/>
      <c r="BB170" s="392"/>
      <c r="BC170" s="392"/>
      <c r="BD170" s="392"/>
      <c r="BE170" s="392"/>
      <c r="BF170" s="508" t="s">
        <v>175</v>
      </c>
      <c r="BG170" s="509"/>
      <c r="BH170" s="509"/>
      <c r="BI170" s="509"/>
      <c r="BJ170" s="509"/>
      <c r="BK170" s="509"/>
      <c r="BL170" s="509"/>
      <c r="BM170" s="509"/>
      <c r="BN170" s="509"/>
      <c r="BO170" s="509"/>
      <c r="BP170" s="509"/>
      <c r="BQ170" s="509"/>
      <c r="BR170" s="509"/>
      <c r="BS170" s="509"/>
      <c r="BT170" s="509"/>
      <c r="BU170" s="510"/>
      <c r="BV170" s="508" t="s">
        <v>175</v>
      </c>
      <c r="BW170" s="509"/>
      <c r="BX170" s="509"/>
      <c r="BY170" s="509"/>
      <c r="BZ170" s="509"/>
      <c r="CA170" s="509"/>
      <c r="CB170" s="509"/>
      <c r="CC170" s="509"/>
      <c r="CD170" s="509"/>
      <c r="CE170" s="509"/>
      <c r="CF170" s="509"/>
      <c r="CG170" s="509"/>
      <c r="CH170" s="509"/>
      <c r="CI170" s="509"/>
      <c r="CJ170" s="509"/>
      <c r="CK170" s="510"/>
      <c r="CL170" s="508">
        <f>CL169+CL168+CL167+CL166+CL165</f>
        <v>0</v>
      </c>
      <c r="CM170" s="509"/>
      <c r="CN170" s="509"/>
      <c r="CO170" s="509"/>
      <c r="CP170" s="509"/>
      <c r="CQ170" s="509"/>
      <c r="CR170" s="509"/>
      <c r="CS170" s="509"/>
      <c r="CT170" s="509"/>
      <c r="CU170" s="509"/>
      <c r="CV170" s="509"/>
      <c r="CW170" s="509"/>
      <c r="CX170" s="509"/>
      <c r="CY170" s="509"/>
      <c r="CZ170" s="509"/>
      <c r="DA170" s="510"/>
    </row>
    <row r="171" spans="1:105" s="124" customFormat="1" ht="14.25">
      <c r="A171" s="132"/>
      <c r="B171" s="132"/>
      <c r="C171" s="132"/>
      <c r="D171" s="132"/>
      <c r="E171" s="132"/>
      <c r="F171" s="132"/>
      <c r="G171" s="132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</row>
    <row r="172" spans="1:105" s="124" customFormat="1" ht="29.25" customHeight="1">
      <c r="A172" s="393" t="s">
        <v>325</v>
      </c>
      <c r="B172" s="393"/>
      <c r="C172" s="393"/>
      <c r="D172" s="393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  <c r="AA172" s="393"/>
      <c r="AB172" s="393"/>
      <c r="AC172" s="393"/>
      <c r="AD172" s="393"/>
      <c r="AE172" s="393"/>
      <c r="AF172" s="393"/>
      <c r="AG172" s="393"/>
      <c r="AH172" s="393"/>
      <c r="AI172" s="393"/>
      <c r="AJ172" s="393"/>
      <c r="AK172" s="393"/>
      <c r="AL172" s="393"/>
      <c r="AM172" s="393"/>
      <c r="AN172" s="393"/>
      <c r="AO172" s="393"/>
      <c r="AP172" s="393"/>
      <c r="AQ172" s="393"/>
      <c r="AR172" s="393"/>
      <c r="AS172" s="393"/>
      <c r="AT172" s="393"/>
      <c r="AU172" s="393"/>
      <c r="AV172" s="393"/>
      <c r="AW172" s="393"/>
      <c r="AX172" s="393"/>
      <c r="AY172" s="393"/>
      <c r="AZ172" s="393"/>
      <c r="BA172" s="393"/>
      <c r="BB172" s="393"/>
      <c r="BC172" s="393"/>
      <c r="BD172" s="393"/>
      <c r="BE172" s="393"/>
      <c r="BF172" s="393"/>
      <c r="BG172" s="393"/>
      <c r="BH172" s="393"/>
      <c r="BI172" s="393"/>
      <c r="BJ172" s="393"/>
      <c r="BK172" s="393"/>
      <c r="BL172" s="393"/>
      <c r="BM172" s="393"/>
      <c r="BN172" s="393"/>
      <c r="BO172" s="393"/>
      <c r="BP172" s="393"/>
      <c r="BQ172" s="393"/>
      <c r="BR172" s="393"/>
      <c r="BS172" s="393"/>
      <c r="BT172" s="393"/>
      <c r="BU172" s="393"/>
      <c r="BV172" s="393"/>
      <c r="BW172" s="393"/>
      <c r="BX172" s="393"/>
      <c r="BY172" s="393"/>
      <c r="BZ172" s="393"/>
      <c r="CA172" s="393"/>
      <c r="CB172" s="393"/>
      <c r="CC172" s="393"/>
      <c r="CD172" s="393"/>
      <c r="CE172" s="393"/>
      <c r="CF172" s="393"/>
      <c r="CG172" s="393"/>
      <c r="CH172" s="393"/>
      <c r="CI172" s="393"/>
      <c r="CJ172" s="393"/>
      <c r="CK172" s="393"/>
      <c r="CL172" s="393"/>
      <c r="CM172" s="393"/>
      <c r="CN172" s="393"/>
      <c r="CO172" s="393"/>
      <c r="CP172" s="393"/>
      <c r="CQ172" s="393"/>
      <c r="CR172" s="393"/>
      <c r="CS172" s="393"/>
      <c r="CT172" s="393"/>
      <c r="CU172" s="393"/>
      <c r="CV172" s="393"/>
      <c r="CW172" s="393"/>
      <c r="CX172" s="393"/>
      <c r="CY172" s="393"/>
      <c r="CZ172" s="393"/>
      <c r="DA172" s="393"/>
    </row>
    <row r="173" spans="1:105" s="124" customFormat="1" ht="14.25">
      <c r="A173" s="132"/>
      <c r="B173" s="132"/>
      <c r="C173" s="132"/>
      <c r="D173" s="132"/>
      <c r="E173" s="132"/>
      <c r="F173" s="132"/>
      <c r="G173" s="132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</row>
    <row r="174" spans="1:105" s="124" customFormat="1" ht="14.25">
      <c r="A174" s="386" t="s">
        <v>42</v>
      </c>
      <c r="B174" s="386"/>
      <c r="C174" s="386"/>
      <c r="D174" s="386"/>
      <c r="E174" s="386"/>
      <c r="F174" s="386"/>
      <c r="G174" s="386"/>
      <c r="H174" s="394" t="s">
        <v>320</v>
      </c>
      <c r="I174" s="394"/>
      <c r="J174" s="394"/>
      <c r="K174" s="394"/>
      <c r="L174" s="394"/>
      <c r="M174" s="394"/>
      <c r="N174" s="394"/>
      <c r="O174" s="394"/>
      <c r="P174" s="394"/>
      <c r="Q174" s="394"/>
      <c r="R174" s="394"/>
      <c r="S174" s="394"/>
      <c r="T174" s="394"/>
      <c r="U174" s="394"/>
      <c r="V174" s="394"/>
      <c r="W174" s="394"/>
      <c r="X174" s="394"/>
      <c r="Y174" s="394"/>
      <c r="Z174" s="394"/>
      <c r="AA174" s="394"/>
      <c r="AB174" s="394"/>
      <c r="AC174" s="394"/>
      <c r="AD174" s="394"/>
      <c r="AE174" s="394"/>
      <c r="AF174" s="394"/>
      <c r="AG174" s="394"/>
      <c r="AH174" s="394"/>
      <c r="AI174" s="394"/>
      <c r="AJ174" s="394"/>
      <c r="AK174" s="394"/>
      <c r="AL174" s="394"/>
      <c r="AM174" s="394"/>
      <c r="AN174" s="394"/>
      <c r="AO174" s="394"/>
      <c r="AP174" s="391">
        <v>258300</v>
      </c>
      <c r="AQ174" s="391"/>
      <c r="AR174" s="391"/>
      <c r="AS174" s="391"/>
      <c r="AT174" s="391"/>
      <c r="AU174" s="391"/>
      <c r="AV174" s="391"/>
      <c r="AW174" s="391"/>
      <c r="AX174" s="391"/>
      <c r="AY174" s="391"/>
      <c r="AZ174" s="391"/>
      <c r="BA174" s="391"/>
      <c r="BB174" s="391"/>
      <c r="BC174" s="391"/>
      <c r="BD174" s="391"/>
      <c r="BE174" s="391"/>
      <c r="BF174" s="511">
        <v>7.38255032</v>
      </c>
      <c r="BG174" s="511"/>
      <c r="BH174" s="511"/>
      <c r="BI174" s="511"/>
      <c r="BJ174" s="511"/>
      <c r="BK174" s="511"/>
      <c r="BL174" s="511"/>
      <c r="BM174" s="511"/>
      <c r="BN174" s="511"/>
      <c r="BO174" s="511"/>
      <c r="BP174" s="511"/>
      <c r="BQ174" s="511"/>
      <c r="BR174" s="511"/>
      <c r="BS174" s="511"/>
      <c r="BT174" s="511"/>
      <c r="BU174" s="511"/>
      <c r="BV174" s="512">
        <v>1.043</v>
      </c>
      <c r="BW174" s="512"/>
      <c r="BX174" s="512"/>
      <c r="BY174" s="512"/>
      <c r="BZ174" s="512"/>
      <c r="CA174" s="512"/>
      <c r="CB174" s="512"/>
      <c r="CC174" s="512"/>
      <c r="CD174" s="512"/>
      <c r="CE174" s="512"/>
      <c r="CF174" s="512"/>
      <c r="CG174" s="512"/>
      <c r="CH174" s="512"/>
      <c r="CI174" s="512"/>
      <c r="CJ174" s="512"/>
      <c r="CK174" s="512"/>
      <c r="CL174" s="391">
        <f>AP174*BF174*BV174</f>
        <v>1988909.9958052079</v>
      </c>
      <c r="CM174" s="391"/>
      <c r="CN174" s="391"/>
      <c r="CO174" s="391"/>
      <c r="CP174" s="391"/>
      <c r="CQ174" s="391"/>
      <c r="CR174" s="391"/>
      <c r="CS174" s="391"/>
      <c r="CT174" s="391"/>
      <c r="CU174" s="391"/>
      <c r="CV174" s="391"/>
      <c r="CW174" s="391"/>
      <c r="CX174" s="391"/>
      <c r="CY174" s="391"/>
      <c r="CZ174" s="391"/>
      <c r="DA174" s="391"/>
    </row>
    <row r="175" spans="1:105" s="124" customFormat="1" ht="14.25">
      <c r="A175" s="386" t="s">
        <v>214</v>
      </c>
      <c r="B175" s="386"/>
      <c r="C175" s="386"/>
      <c r="D175" s="386"/>
      <c r="E175" s="386"/>
      <c r="F175" s="386"/>
      <c r="G175" s="386"/>
      <c r="H175" s="394" t="s">
        <v>321</v>
      </c>
      <c r="I175" s="394"/>
      <c r="J175" s="394"/>
      <c r="K175" s="394"/>
      <c r="L175" s="394"/>
      <c r="M175" s="394"/>
      <c r="N175" s="394"/>
      <c r="O175" s="394"/>
      <c r="P175" s="394"/>
      <c r="Q175" s="394"/>
      <c r="R175" s="394"/>
      <c r="S175" s="394"/>
      <c r="T175" s="394"/>
      <c r="U175" s="394"/>
      <c r="V175" s="394"/>
      <c r="W175" s="394"/>
      <c r="X175" s="394"/>
      <c r="Y175" s="394"/>
      <c r="Z175" s="394"/>
      <c r="AA175" s="394"/>
      <c r="AB175" s="394"/>
      <c r="AC175" s="394"/>
      <c r="AD175" s="394"/>
      <c r="AE175" s="394"/>
      <c r="AF175" s="394"/>
      <c r="AG175" s="394"/>
      <c r="AH175" s="394"/>
      <c r="AI175" s="394"/>
      <c r="AJ175" s="394"/>
      <c r="AK175" s="394"/>
      <c r="AL175" s="394"/>
      <c r="AM175" s="394"/>
      <c r="AN175" s="394"/>
      <c r="AO175" s="394"/>
      <c r="AP175" s="391">
        <f>AP186+AP241</f>
        <v>0</v>
      </c>
      <c r="AQ175" s="391"/>
      <c r="AR175" s="391"/>
      <c r="AS175" s="391"/>
      <c r="AT175" s="391"/>
      <c r="AU175" s="391"/>
      <c r="AV175" s="391"/>
      <c r="AW175" s="391"/>
      <c r="AX175" s="391"/>
      <c r="AY175" s="391"/>
      <c r="AZ175" s="391"/>
      <c r="BA175" s="391"/>
      <c r="BB175" s="391"/>
      <c r="BC175" s="391"/>
      <c r="BD175" s="391"/>
      <c r="BE175" s="391"/>
      <c r="BF175" s="511">
        <f>BF186+BF241</f>
        <v>0</v>
      </c>
      <c r="BG175" s="511"/>
      <c r="BH175" s="511"/>
      <c r="BI175" s="511"/>
      <c r="BJ175" s="511"/>
      <c r="BK175" s="511"/>
      <c r="BL175" s="511"/>
      <c r="BM175" s="511"/>
      <c r="BN175" s="511"/>
      <c r="BO175" s="511"/>
      <c r="BP175" s="511"/>
      <c r="BQ175" s="511"/>
      <c r="BR175" s="511"/>
      <c r="BS175" s="511"/>
      <c r="BT175" s="511"/>
      <c r="BU175" s="511"/>
      <c r="BV175" s="512">
        <v>0</v>
      </c>
      <c r="BW175" s="512"/>
      <c r="BX175" s="512"/>
      <c r="BY175" s="512"/>
      <c r="BZ175" s="512"/>
      <c r="CA175" s="512"/>
      <c r="CB175" s="512"/>
      <c r="CC175" s="512"/>
      <c r="CD175" s="512"/>
      <c r="CE175" s="512"/>
      <c r="CF175" s="512"/>
      <c r="CG175" s="512"/>
      <c r="CH175" s="512"/>
      <c r="CI175" s="512"/>
      <c r="CJ175" s="512"/>
      <c r="CK175" s="512"/>
      <c r="CL175" s="391">
        <f>AP175*BF175*BV175</f>
        <v>0</v>
      </c>
      <c r="CM175" s="391"/>
      <c r="CN175" s="391"/>
      <c r="CO175" s="391"/>
      <c r="CP175" s="391"/>
      <c r="CQ175" s="391"/>
      <c r="CR175" s="391"/>
      <c r="CS175" s="391"/>
      <c r="CT175" s="391"/>
      <c r="CU175" s="391"/>
      <c r="CV175" s="391"/>
      <c r="CW175" s="391"/>
      <c r="CX175" s="391"/>
      <c r="CY175" s="391"/>
      <c r="CZ175" s="391"/>
      <c r="DA175" s="391"/>
    </row>
    <row r="176" spans="1:105" s="124" customFormat="1" ht="14.25">
      <c r="A176" s="386" t="s">
        <v>225</v>
      </c>
      <c r="B176" s="386"/>
      <c r="C176" s="386"/>
      <c r="D176" s="386"/>
      <c r="E176" s="386"/>
      <c r="F176" s="386"/>
      <c r="G176" s="386"/>
      <c r="H176" s="394" t="s">
        <v>322</v>
      </c>
      <c r="I176" s="394"/>
      <c r="J176" s="394"/>
      <c r="K176" s="394"/>
      <c r="L176" s="394"/>
      <c r="M176" s="394"/>
      <c r="N176" s="394"/>
      <c r="O176" s="394"/>
      <c r="P176" s="394"/>
      <c r="Q176" s="394"/>
      <c r="R176" s="394"/>
      <c r="S176" s="394"/>
      <c r="T176" s="394"/>
      <c r="U176" s="394"/>
      <c r="V176" s="394"/>
      <c r="W176" s="394"/>
      <c r="X176" s="394"/>
      <c r="Y176" s="394"/>
      <c r="Z176" s="394"/>
      <c r="AA176" s="394"/>
      <c r="AB176" s="394"/>
      <c r="AC176" s="394"/>
      <c r="AD176" s="394"/>
      <c r="AE176" s="394"/>
      <c r="AF176" s="394"/>
      <c r="AG176" s="394"/>
      <c r="AH176" s="394"/>
      <c r="AI176" s="394"/>
      <c r="AJ176" s="394"/>
      <c r="AK176" s="394"/>
      <c r="AL176" s="394"/>
      <c r="AM176" s="394"/>
      <c r="AN176" s="394"/>
      <c r="AO176" s="394"/>
      <c r="AP176" s="391">
        <v>16416</v>
      </c>
      <c r="AQ176" s="391"/>
      <c r="AR176" s="391"/>
      <c r="AS176" s="391"/>
      <c r="AT176" s="391"/>
      <c r="AU176" s="391"/>
      <c r="AV176" s="391"/>
      <c r="AW176" s="391"/>
      <c r="AX176" s="391"/>
      <c r="AY176" s="391"/>
      <c r="AZ176" s="391"/>
      <c r="BA176" s="391"/>
      <c r="BB176" s="391"/>
      <c r="BC176" s="391"/>
      <c r="BD176" s="391"/>
      <c r="BE176" s="391"/>
      <c r="BF176" s="511">
        <v>145.8331</v>
      </c>
      <c r="BG176" s="511"/>
      <c r="BH176" s="511"/>
      <c r="BI176" s="511"/>
      <c r="BJ176" s="511"/>
      <c r="BK176" s="511"/>
      <c r="BL176" s="511"/>
      <c r="BM176" s="511"/>
      <c r="BN176" s="511"/>
      <c r="BO176" s="511"/>
      <c r="BP176" s="511"/>
      <c r="BQ176" s="511"/>
      <c r="BR176" s="511"/>
      <c r="BS176" s="511"/>
      <c r="BT176" s="511"/>
      <c r="BU176" s="511"/>
      <c r="BV176" s="512">
        <v>1.043</v>
      </c>
      <c r="BW176" s="512"/>
      <c r="BX176" s="512"/>
      <c r="BY176" s="512"/>
      <c r="BZ176" s="512"/>
      <c r="CA176" s="512"/>
      <c r="CB176" s="512"/>
      <c r="CC176" s="512"/>
      <c r="CD176" s="512"/>
      <c r="CE176" s="512"/>
      <c r="CF176" s="512"/>
      <c r="CG176" s="512"/>
      <c r="CH176" s="512"/>
      <c r="CI176" s="512"/>
      <c r="CJ176" s="512"/>
      <c r="CK176" s="512"/>
      <c r="CL176" s="391">
        <f>AP176*BF176*BV176</f>
        <v>2496938.0048928</v>
      </c>
      <c r="CM176" s="391"/>
      <c r="CN176" s="391"/>
      <c r="CO176" s="391"/>
      <c r="CP176" s="391"/>
      <c r="CQ176" s="391"/>
      <c r="CR176" s="391"/>
      <c r="CS176" s="391"/>
      <c r="CT176" s="391"/>
      <c r="CU176" s="391"/>
      <c r="CV176" s="391"/>
      <c r="CW176" s="391"/>
      <c r="CX176" s="391"/>
      <c r="CY176" s="391"/>
      <c r="CZ176" s="391"/>
      <c r="DA176" s="391"/>
    </row>
    <row r="177" spans="1:105" s="124" customFormat="1" ht="14.25">
      <c r="A177" s="386" t="s">
        <v>277</v>
      </c>
      <c r="B177" s="386"/>
      <c r="C177" s="386"/>
      <c r="D177" s="386"/>
      <c r="E177" s="386"/>
      <c r="F177" s="386"/>
      <c r="G177" s="386"/>
      <c r="H177" s="394" t="s">
        <v>323</v>
      </c>
      <c r="I177" s="394"/>
      <c r="J177" s="394"/>
      <c r="K177" s="394"/>
      <c r="L177" s="394"/>
      <c r="M177" s="394"/>
      <c r="N177" s="394"/>
      <c r="O177" s="394"/>
      <c r="P177" s="394"/>
      <c r="Q177" s="394"/>
      <c r="R177" s="394"/>
      <c r="S177" s="394"/>
      <c r="T177" s="394"/>
      <c r="U177" s="394"/>
      <c r="V177" s="394"/>
      <c r="W177" s="394"/>
      <c r="X177" s="394"/>
      <c r="Y177" s="394"/>
      <c r="Z177" s="394"/>
      <c r="AA177" s="394"/>
      <c r="AB177" s="394"/>
      <c r="AC177" s="394"/>
      <c r="AD177" s="394"/>
      <c r="AE177" s="394"/>
      <c r="AF177" s="394"/>
      <c r="AG177" s="394"/>
      <c r="AH177" s="394"/>
      <c r="AI177" s="394"/>
      <c r="AJ177" s="394"/>
      <c r="AK177" s="394"/>
      <c r="AL177" s="394"/>
      <c r="AM177" s="394"/>
      <c r="AN177" s="394"/>
      <c r="AO177" s="394"/>
      <c r="AP177" s="391">
        <v>86400</v>
      </c>
      <c r="AQ177" s="391"/>
      <c r="AR177" s="391"/>
      <c r="AS177" s="391"/>
      <c r="AT177" s="391"/>
      <c r="AU177" s="391"/>
      <c r="AV177" s="391"/>
      <c r="AW177" s="391"/>
      <c r="AX177" s="391"/>
      <c r="AY177" s="391"/>
      <c r="AZ177" s="391"/>
      <c r="BA177" s="391"/>
      <c r="BB177" s="391"/>
      <c r="BC177" s="391"/>
      <c r="BD177" s="391"/>
      <c r="BE177" s="391"/>
      <c r="BF177" s="511">
        <f>CL177/BV177/AP177</f>
        <v>6.998297734455454</v>
      </c>
      <c r="BG177" s="511"/>
      <c r="BH177" s="511"/>
      <c r="BI177" s="511"/>
      <c r="BJ177" s="511"/>
      <c r="BK177" s="511"/>
      <c r="BL177" s="511"/>
      <c r="BM177" s="511"/>
      <c r="BN177" s="511"/>
      <c r="BO177" s="511"/>
      <c r="BP177" s="511"/>
      <c r="BQ177" s="511"/>
      <c r="BR177" s="511"/>
      <c r="BS177" s="511"/>
      <c r="BT177" s="511"/>
      <c r="BU177" s="511"/>
      <c r="BV177" s="512">
        <v>1.043</v>
      </c>
      <c r="BW177" s="512"/>
      <c r="BX177" s="512"/>
      <c r="BY177" s="512"/>
      <c r="BZ177" s="512"/>
      <c r="CA177" s="512"/>
      <c r="CB177" s="512"/>
      <c r="CC177" s="512"/>
      <c r="CD177" s="512"/>
      <c r="CE177" s="512"/>
      <c r="CF177" s="512"/>
      <c r="CG177" s="512"/>
      <c r="CH177" s="512"/>
      <c r="CI177" s="512"/>
      <c r="CJ177" s="512"/>
      <c r="CK177" s="512"/>
      <c r="CL177" s="391">
        <v>630653</v>
      </c>
      <c r="CM177" s="391"/>
      <c r="CN177" s="391"/>
      <c r="CO177" s="391"/>
      <c r="CP177" s="391"/>
      <c r="CQ177" s="391"/>
      <c r="CR177" s="391"/>
      <c r="CS177" s="391"/>
      <c r="CT177" s="391"/>
      <c r="CU177" s="391"/>
      <c r="CV177" s="391"/>
      <c r="CW177" s="391"/>
      <c r="CX177" s="391"/>
      <c r="CY177" s="391"/>
      <c r="CZ177" s="391"/>
      <c r="DA177" s="391"/>
    </row>
    <row r="178" spans="1:105" s="124" customFormat="1" ht="14.25">
      <c r="A178" s="386" t="s">
        <v>278</v>
      </c>
      <c r="B178" s="386"/>
      <c r="C178" s="386"/>
      <c r="D178" s="386"/>
      <c r="E178" s="386"/>
      <c r="F178" s="386"/>
      <c r="G178" s="386"/>
      <c r="H178" s="394" t="s">
        <v>324</v>
      </c>
      <c r="I178" s="394"/>
      <c r="J178" s="394"/>
      <c r="K178" s="394"/>
      <c r="L178" s="394"/>
      <c r="M178" s="394"/>
      <c r="N178" s="394"/>
      <c r="O178" s="394"/>
      <c r="P178" s="394"/>
      <c r="Q178" s="394"/>
      <c r="R178" s="394"/>
      <c r="S178" s="394"/>
      <c r="T178" s="394"/>
      <c r="U178" s="394"/>
      <c r="V178" s="394"/>
      <c r="W178" s="394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4"/>
      <c r="AH178" s="394"/>
      <c r="AI178" s="394"/>
      <c r="AJ178" s="394"/>
      <c r="AK178" s="394"/>
      <c r="AL178" s="394"/>
      <c r="AM178" s="394"/>
      <c r="AN178" s="394"/>
      <c r="AO178" s="394"/>
      <c r="AP178" s="391"/>
      <c r="AQ178" s="391"/>
      <c r="AR178" s="391"/>
      <c r="AS178" s="391"/>
      <c r="AT178" s="391"/>
      <c r="AU178" s="391"/>
      <c r="AV178" s="391"/>
      <c r="AW178" s="391"/>
      <c r="AX178" s="391"/>
      <c r="AY178" s="391"/>
      <c r="AZ178" s="391"/>
      <c r="BA178" s="391"/>
      <c r="BB178" s="391"/>
      <c r="BC178" s="391"/>
      <c r="BD178" s="391"/>
      <c r="BE178" s="391"/>
      <c r="BF178" s="511"/>
      <c r="BG178" s="511"/>
      <c r="BH178" s="511"/>
      <c r="BI178" s="511"/>
      <c r="BJ178" s="511"/>
      <c r="BK178" s="511"/>
      <c r="BL178" s="511"/>
      <c r="BM178" s="511"/>
      <c r="BN178" s="511"/>
      <c r="BO178" s="511"/>
      <c r="BP178" s="511"/>
      <c r="BQ178" s="511"/>
      <c r="BR178" s="511"/>
      <c r="BS178" s="511"/>
      <c r="BT178" s="511"/>
      <c r="BU178" s="511"/>
      <c r="BV178" s="512"/>
      <c r="BW178" s="512"/>
      <c r="BX178" s="512"/>
      <c r="BY178" s="512"/>
      <c r="BZ178" s="512"/>
      <c r="CA178" s="512"/>
      <c r="CB178" s="512"/>
      <c r="CC178" s="512"/>
      <c r="CD178" s="512"/>
      <c r="CE178" s="512"/>
      <c r="CF178" s="512"/>
      <c r="CG178" s="512"/>
      <c r="CH178" s="512"/>
      <c r="CI178" s="512"/>
      <c r="CJ178" s="512"/>
      <c r="CK178" s="512"/>
      <c r="CL178" s="391">
        <f>AP178*BF178*BV178</f>
        <v>0</v>
      </c>
      <c r="CM178" s="391"/>
      <c r="CN178" s="391"/>
      <c r="CO178" s="391"/>
      <c r="CP178" s="391"/>
      <c r="CQ178" s="391"/>
      <c r="CR178" s="391"/>
      <c r="CS178" s="391"/>
      <c r="CT178" s="391"/>
      <c r="CU178" s="391"/>
      <c r="CV178" s="391"/>
      <c r="CW178" s="391"/>
      <c r="CX178" s="391"/>
      <c r="CY178" s="391"/>
      <c r="CZ178" s="391"/>
      <c r="DA178" s="391"/>
    </row>
    <row r="179" spans="1:105" s="124" customFormat="1" ht="14.25">
      <c r="A179" s="395"/>
      <c r="B179" s="395"/>
      <c r="C179" s="395"/>
      <c r="D179" s="395"/>
      <c r="E179" s="395"/>
      <c r="F179" s="395"/>
      <c r="G179" s="395"/>
      <c r="H179" s="419" t="s">
        <v>192</v>
      </c>
      <c r="I179" s="396"/>
      <c r="J179" s="396"/>
      <c r="K179" s="396"/>
      <c r="L179" s="396"/>
      <c r="M179" s="396"/>
      <c r="N179" s="396"/>
      <c r="O179" s="396"/>
      <c r="P179" s="396"/>
      <c r="Q179" s="396"/>
      <c r="R179" s="396"/>
      <c r="S179" s="396"/>
      <c r="T179" s="396"/>
      <c r="U179" s="396"/>
      <c r="V179" s="396"/>
      <c r="W179" s="396"/>
      <c r="X179" s="396"/>
      <c r="Y179" s="396"/>
      <c r="Z179" s="396"/>
      <c r="AA179" s="396"/>
      <c r="AB179" s="396"/>
      <c r="AC179" s="396"/>
      <c r="AD179" s="396"/>
      <c r="AE179" s="396"/>
      <c r="AF179" s="396"/>
      <c r="AG179" s="396"/>
      <c r="AH179" s="396"/>
      <c r="AI179" s="396"/>
      <c r="AJ179" s="396"/>
      <c r="AK179" s="396"/>
      <c r="AL179" s="396"/>
      <c r="AM179" s="396"/>
      <c r="AN179" s="396"/>
      <c r="AO179" s="397"/>
      <c r="AP179" s="398" t="s">
        <v>175</v>
      </c>
      <c r="AQ179" s="398"/>
      <c r="AR179" s="398"/>
      <c r="AS179" s="398"/>
      <c r="AT179" s="398"/>
      <c r="AU179" s="398"/>
      <c r="AV179" s="398"/>
      <c r="AW179" s="398"/>
      <c r="AX179" s="398"/>
      <c r="AY179" s="398"/>
      <c r="AZ179" s="398"/>
      <c r="BA179" s="398"/>
      <c r="BB179" s="398"/>
      <c r="BC179" s="398"/>
      <c r="BD179" s="398"/>
      <c r="BE179" s="398"/>
      <c r="BF179" s="398" t="s">
        <v>175</v>
      </c>
      <c r="BG179" s="398"/>
      <c r="BH179" s="398"/>
      <c r="BI179" s="398"/>
      <c r="BJ179" s="398"/>
      <c r="BK179" s="398"/>
      <c r="BL179" s="398"/>
      <c r="BM179" s="398"/>
      <c r="BN179" s="398"/>
      <c r="BO179" s="398"/>
      <c r="BP179" s="398"/>
      <c r="BQ179" s="398"/>
      <c r="BR179" s="398"/>
      <c r="BS179" s="398"/>
      <c r="BT179" s="398"/>
      <c r="BU179" s="398"/>
      <c r="BV179" s="398" t="s">
        <v>175</v>
      </c>
      <c r="BW179" s="398"/>
      <c r="BX179" s="398"/>
      <c r="BY179" s="398"/>
      <c r="BZ179" s="398"/>
      <c r="CA179" s="398"/>
      <c r="CB179" s="398"/>
      <c r="CC179" s="398"/>
      <c r="CD179" s="398"/>
      <c r="CE179" s="398"/>
      <c r="CF179" s="398"/>
      <c r="CG179" s="398"/>
      <c r="CH179" s="398"/>
      <c r="CI179" s="398"/>
      <c r="CJ179" s="398"/>
      <c r="CK179" s="398"/>
      <c r="CL179" s="399">
        <f>CL178+CL177+CL176+CL175+CL174</f>
        <v>5116501.000698008</v>
      </c>
      <c r="CM179" s="399"/>
      <c r="CN179" s="399"/>
      <c r="CO179" s="399"/>
      <c r="CP179" s="399"/>
      <c r="CQ179" s="399"/>
      <c r="CR179" s="399"/>
      <c r="CS179" s="399"/>
      <c r="CT179" s="399"/>
      <c r="CU179" s="399"/>
      <c r="CV179" s="399"/>
      <c r="CW179" s="399"/>
      <c r="CX179" s="399"/>
      <c r="CY179" s="399"/>
      <c r="CZ179" s="399"/>
      <c r="DA179" s="399"/>
    </row>
    <row r="180" spans="1:105" s="124" customFormat="1" ht="14.25">
      <c r="A180" s="132"/>
      <c r="B180" s="132"/>
      <c r="C180" s="132"/>
      <c r="D180" s="132"/>
      <c r="E180" s="132"/>
      <c r="F180" s="132"/>
      <c r="G180" s="132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</row>
    <row r="181" spans="1:105" s="124" customFormat="1" ht="14.25">
      <c r="A181" s="400" t="s">
        <v>251</v>
      </c>
      <c r="B181" s="400"/>
      <c r="C181" s="400"/>
      <c r="D181" s="400"/>
      <c r="E181" s="400"/>
      <c r="F181" s="400"/>
      <c r="G181" s="400"/>
      <c r="H181" s="400"/>
      <c r="I181" s="400"/>
      <c r="J181" s="400"/>
      <c r="K181" s="400"/>
      <c r="L181" s="400"/>
      <c r="M181" s="400"/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/>
      <c r="AQ181" s="400"/>
      <c r="AR181" s="400"/>
      <c r="AS181" s="400"/>
      <c r="AT181" s="400"/>
      <c r="AU181" s="400"/>
      <c r="AV181" s="400"/>
      <c r="AW181" s="400"/>
      <c r="AX181" s="400"/>
      <c r="AY181" s="400"/>
      <c r="AZ181" s="400"/>
      <c r="BA181" s="400"/>
      <c r="BB181" s="400"/>
      <c r="BC181" s="400"/>
      <c r="BD181" s="400"/>
      <c r="BE181" s="400"/>
      <c r="BF181" s="400"/>
      <c r="BG181" s="400"/>
      <c r="BH181" s="400"/>
      <c r="BI181" s="400"/>
      <c r="BJ181" s="400"/>
      <c r="BK181" s="400"/>
      <c r="BL181" s="400"/>
      <c r="BM181" s="400"/>
      <c r="BN181" s="400"/>
      <c r="BO181" s="400"/>
      <c r="BP181" s="400"/>
      <c r="BQ181" s="400"/>
      <c r="BR181" s="400"/>
      <c r="BS181" s="400"/>
      <c r="BT181" s="400"/>
      <c r="BU181" s="400"/>
      <c r="BV181" s="400"/>
      <c r="BW181" s="400"/>
      <c r="BX181" s="400"/>
      <c r="BY181" s="400"/>
      <c r="BZ181" s="400"/>
      <c r="CA181" s="400"/>
      <c r="CB181" s="400"/>
      <c r="CC181" s="400"/>
      <c r="CD181" s="400"/>
      <c r="CE181" s="400"/>
      <c r="CF181" s="400"/>
      <c r="CG181" s="400"/>
      <c r="CH181" s="400"/>
      <c r="CI181" s="400"/>
      <c r="CJ181" s="400"/>
      <c r="CK181" s="400"/>
      <c r="CL181" s="400"/>
      <c r="CM181" s="400"/>
      <c r="CN181" s="400"/>
      <c r="CO181" s="400"/>
      <c r="CP181" s="400"/>
      <c r="CQ181" s="400"/>
      <c r="CR181" s="400"/>
      <c r="CS181" s="400"/>
      <c r="CT181" s="400"/>
      <c r="CU181" s="400"/>
      <c r="CV181" s="400"/>
      <c r="CW181" s="400"/>
      <c r="CX181" s="400"/>
      <c r="CY181" s="400"/>
      <c r="CZ181" s="400"/>
      <c r="DA181" s="400"/>
    </row>
    <row r="182" spans="1:105" s="124" customFormat="1" ht="1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</row>
    <row r="183" spans="1:105" s="124" customFormat="1" ht="46.5" customHeight="1">
      <c r="A183" s="513" t="s">
        <v>64</v>
      </c>
      <c r="B183" s="514"/>
      <c r="C183" s="514"/>
      <c r="D183" s="514"/>
      <c r="E183" s="514"/>
      <c r="F183" s="514"/>
      <c r="G183" s="515"/>
      <c r="H183" s="513" t="s">
        <v>65</v>
      </c>
      <c r="I183" s="514"/>
      <c r="J183" s="514"/>
      <c r="K183" s="514"/>
      <c r="L183" s="514"/>
      <c r="M183" s="514"/>
      <c r="N183" s="514"/>
      <c r="O183" s="514"/>
      <c r="P183" s="514"/>
      <c r="Q183" s="514"/>
      <c r="R183" s="514"/>
      <c r="S183" s="514"/>
      <c r="T183" s="514"/>
      <c r="U183" s="514"/>
      <c r="V183" s="514"/>
      <c r="W183" s="514"/>
      <c r="X183" s="514"/>
      <c r="Y183" s="514"/>
      <c r="Z183" s="514"/>
      <c r="AA183" s="514"/>
      <c r="AB183" s="514"/>
      <c r="AC183" s="514"/>
      <c r="AD183" s="514"/>
      <c r="AE183" s="514"/>
      <c r="AF183" s="514"/>
      <c r="AG183" s="514"/>
      <c r="AH183" s="514"/>
      <c r="AI183" s="514"/>
      <c r="AJ183" s="514"/>
      <c r="AK183" s="514"/>
      <c r="AL183" s="514"/>
      <c r="AM183" s="514"/>
      <c r="AN183" s="514"/>
      <c r="AO183" s="514"/>
      <c r="AP183" s="514"/>
      <c r="AQ183" s="514"/>
      <c r="AR183" s="514"/>
      <c r="AS183" s="514"/>
      <c r="AT183" s="514"/>
      <c r="AU183" s="514"/>
      <c r="AV183" s="514"/>
      <c r="AW183" s="514"/>
      <c r="AX183" s="514"/>
      <c r="AY183" s="514"/>
      <c r="AZ183" s="514"/>
      <c r="BA183" s="514"/>
      <c r="BB183" s="514"/>
      <c r="BC183" s="515"/>
      <c r="BD183" s="513" t="s">
        <v>252</v>
      </c>
      <c r="BE183" s="514"/>
      <c r="BF183" s="514"/>
      <c r="BG183" s="514"/>
      <c r="BH183" s="514"/>
      <c r="BI183" s="514"/>
      <c r="BJ183" s="514"/>
      <c r="BK183" s="514"/>
      <c r="BL183" s="514"/>
      <c r="BM183" s="514"/>
      <c r="BN183" s="514"/>
      <c r="BO183" s="514"/>
      <c r="BP183" s="514"/>
      <c r="BQ183" s="514"/>
      <c r="BR183" s="514"/>
      <c r="BS183" s="515"/>
      <c r="BT183" s="513" t="s">
        <v>253</v>
      </c>
      <c r="BU183" s="514"/>
      <c r="BV183" s="514"/>
      <c r="BW183" s="514"/>
      <c r="BX183" s="514"/>
      <c r="BY183" s="514"/>
      <c r="BZ183" s="514"/>
      <c r="CA183" s="514"/>
      <c r="CB183" s="514"/>
      <c r="CC183" s="514"/>
      <c r="CD183" s="514"/>
      <c r="CE183" s="514"/>
      <c r="CF183" s="514"/>
      <c r="CG183" s="514"/>
      <c r="CH183" s="514"/>
      <c r="CI183" s="515"/>
      <c r="CJ183" s="513" t="s">
        <v>254</v>
      </c>
      <c r="CK183" s="514"/>
      <c r="CL183" s="514"/>
      <c r="CM183" s="514"/>
      <c r="CN183" s="514"/>
      <c r="CO183" s="514"/>
      <c r="CP183" s="514"/>
      <c r="CQ183" s="514"/>
      <c r="CR183" s="514"/>
      <c r="CS183" s="514"/>
      <c r="CT183" s="514"/>
      <c r="CU183" s="514"/>
      <c r="CV183" s="514"/>
      <c r="CW183" s="514"/>
      <c r="CX183" s="514"/>
      <c r="CY183" s="514"/>
      <c r="CZ183" s="514"/>
      <c r="DA183" s="515"/>
    </row>
    <row r="184" spans="1:105" s="124" customFormat="1" ht="14.25">
      <c r="A184" s="443">
        <v>1</v>
      </c>
      <c r="B184" s="443"/>
      <c r="C184" s="443"/>
      <c r="D184" s="443"/>
      <c r="E184" s="443"/>
      <c r="F184" s="443"/>
      <c r="G184" s="443"/>
      <c r="H184" s="443">
        <v>2</v>
      </c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  <c r="Y184" s="443"/>
      <c r="Z184" s="443"/>
      <c r="AA184" s="443"/>
      <c r="AB184" s="443"/>
      <c r="AC184" s="443"/>
      <c r="AD184" s="443"/>
      <c r="AE184" s="443"/>
      <c r="AF184" s="443"/>
      <c r="AG184" s="443"/>
      <c r="AH184" s="443"/>
      <c r="AI184" s="443"/>
      <c r="AJ184" s="443"/>
      <c r="AK184" s="443"/>
      <c r="AL184" s="443"/>
      <c r="AM184" s="443"/>
      <c r="AN184" s="443"/>
      <c r="AO184" s="443"/>
      <c r="AP184" s="443"/>
      <c r="AQ184" s="443"/>
      <c r="AR184" s="443"/>
      <c r="AS184" s="443"/>
      <c r="AT184" s="443"/>
      <c r="AU184" s="443"/>
      <c r="AV184" s="443"/>
      <c r="AW184" s="443"/>
      <c r="AX184" s="443"/>
      <c r="AY184" s="443"/>
      <c r="AZ184" s="443"/>
      <c r="BA184" s="443"/>
      <c r="BB184" s="443"/>
      <c r="BC184" s="443"/>
      <c r="BD184" s="443">
        <v>4</v>
      </c>
      <c r="BE184" s="443"/>
      <c r="BF184" s="443"/>
      <c r="BG184" s="443"/>
      <c r="BH184" s="443"/>
      <c r="BI184" s="443"/>
      <c r="BJ184" s="443"/>
      <c r="BK184" s="443"/>
      <c r="BL184" s="443"/>
      <c r="BM184" s="443"/>
      <c r="BN184" s="443"/>
      <c r="BO184" s="443"/>
      <c r="BP184" s="443"/>
      <c r="BQ184" s="443"/>
      <c r="BR184" s="443"/>
      <c r="BS184" s="443"/>
      <c r="BT184" s="443">
        <v>5</v>
      </c>
      <c r="BU184" s="443"/>
      <c r="BV184" s="443"/>
      <c r="BW184" s="443"/>
      <c r="BX184" s="443"/>
      <c r="BY184" s="443"/>
      <c r="BZ184" s="443"/>
      <c r="CA184" s="443"/>
      <c r="CB184" s="443"/>
      <c r="CC184" s="443"/>
      <c r="CD184" s="443"/>
      <c r="CE184" s="443"/>
      <c r="CF184" s="443"/>
      <c r="CG184" s="443"/>
      <c r="CH184" s="443"/>
      <c r="CI184" s="443"/>
      <c r="CJ184" s="443">
        <v>6</v>
      </c>
      <c r="CK184" s="443"/>
      <c r="CL184" s="443"/>
      <c r="CM184" s="443"/>
      <c r="CN184" s="443"/>
      <c r="CO184" s="443"/>
      <c r="CP184" s="443"/>
      <c r="CQ184" s="443"/>
      <c r="CR184" s="443"/>
      <c r="CS184" s="443"/>
      <c r="CT184" s="443"/>
      <c r="CU184" s="443"/>
      <c r="CV184" s="443"/>
      <c r="CW184" s="443"/>
      <c r="CX184" s="443"/>
      <c r="CY184" s="443"/>
      <c r="CZ184" s="443"/>
      <c r="DA184" s="443"/>
    </row>
    <row r="185" spans="1:105" s="124" customFormat="1" ht="14.25">
      <c r="A185" s="395"/>
      <c r="B185" s="395"/>
      <c r="C185" s="395"/>
      <c r="D185" s="395"/>
      <c r="E185" s="395"/>
      <c r="F185" s="395"/>
      <c r="G185" s="395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  <c r="AA185" s="394"/>
      <c r="AB185" s="394"/>
      <c r="AC185" s="394"/>
      <c r="AD185" s="394"/>
      <c r="AE185" s="394"/>
      <c r="AF185" s="394"/>
      <c r="AG185" s="394"/>
      <c r="AH185" s="394"/>
      <c r="AI185" s="394"/>
      <c r="AJ185" s="394"/>
      <c r="AK185" s="394"/>
      <c r="AL185" s="394"/>
      <c r="AM185" s="394"/>
      <c r="AN185" s="394"/>
      <c r="AO185" s="394"/>
      <c r="AP185" s="394"/>
      <c r="AQ185" s="394"/>
      <c r="AR185" s="394"/>
      <c r="AS185" s="394"/>
      <c r="AT185" s="394"/>
      <c r="AU185" s="394"/>
      <c r="AV185" s="394"/>
      <c r="AW185" s="394"/>
      <c r="AX185" s="394"/>
      <c r="AY185" s="394"/>
      <c r="AZ185" s="394"/>
      <c r="BA185" s="394"/>
      <c r="BB185" s="394"/>
      <c r="BC185" s="394"/>
      <c r="BD185" s="392"/>
      <c r="BE185" s="392"/>
      <c r="BF185" s="392"/>
      <c r="BG185" s="392"/>
      <c r="BH185" s="392"/>
      <c r="BI185" s="392"/>
      <c r="BJ185" s="392"/>
      <c r="BK185" s="392"/>
      <c r="BL185" s="392"/>
      <c r="BM185" s="392"/>
      <c r="BN185" s="392"/>
      <c r="BO185" s="392"/>
      <c r="BP185" s="392"/>
      <c r="BQ185" s="392"/>
      <c r="BR185" s="392"/>
      <c r="BS185" s="392"/>
      <c r="BT185" s="392"/>
      <c r="BU185" s="392"/>
      <c r="BV185" s="392"/>
      <c r="BW185" s="392"/>
      <c r="BX185" s="392"/>
      <c r="BY185" s="392"/>
      <c r="BZ185" s="392"/>
      <c r="CA185" s="392"/>
      <c r="CB185" s="392"/>
      <c r="CC185" s="392"/>
      <c r="CD185" s="392"/>
      <c r="CE185" s="392"/>
      <c r="CF185" s="392"/>
      <c r="CG185" s="392"/>
      <c r="CH185" s="392"/>
      <c r="CI185" s="392"/>
      <c r="CJ185" s="392"/>
      <c r="CK185" s="392"/>
      <c r="CL185" s="392"/>
      <c r="CM185" s="392"/>
      <c r="CN185" s="392"/>
      <c r="CO185" s="392"/>
      <c r="CP185" s="392"/>
      <c r="CQ185" s="392"/>
      <c r="CR185" s="392"/>
      <c r="CS185" s="392"/>
      <c r="CT185" s="392"/>
      <c r="CU185" s="392"/>
      <c r="CV185" s="392"/>
      <c r="CW185" s="392"/>
      <c r="CX185" s="392"/>
      <c r="CY185" s="392"/>
      <c r="CZ185" s="392"/>
      <c r="DA185" s="392"/>
    </row>
    <row r="186" spans="1:105" s="124" customFormat="1" ht="14.25">
      <c r="A186" s="395"/>
      <c r="B186" s="395"/>
      <c r="C186" s="395"/>
      <c r="D186" s="395"/>
      <c r="E186" s="395"/>
      <c r="F186" s="395"/>
      <c r="G186" s="395"/>
      <c r="H186" s="394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  <c r="AA186" s="394"/>
      <c r="AB186" s="394"/>
      <c r="AC186" s="394"/>
      <c r="AD186" s="394"/>
      <c r="AE186" s="394"/>
      <c r="AF186" s="394"/>
      <c r="AG186" s="394"/>
      <c r="AH186" s="394"/>
      <c r="AI186" s="394"/>
      <c r="AJ186" s="394"/>
      <c r="AK186" s="394"/>
      <c r="AL186" s="394"/>
      <c r="AM186" s="394"/>
      <c r="AN186" s="394"/>
      <c r="AO186" s="394"/>
      <c r="AP186" s="394"/>
      <c r="AQ186" s="394"/>
      <c r="AR186" s="394"/>
      <c r="AS186" s="394"/>
      <c r="AT186" s="394"/>
      <c r="AU186" s="394"/>
      <c r="AV186" s="394"/>
      <c r="AW186" s="394"/>
      <c r="AX186" s="394"/>
      <c r="AY186" s="394"/>
      <c r="AZ186" s="394"/>
      <c r="BA186" s="394"/>
      <c r="BB186" s="394"/>
      <c r="BC186" s="394"/>
      <c r="BD186" s="392"/>
      <c r="BE186" s="392"/>
      <c r="BF186" s="392"/>
      <c r="BG186" s="392"/>
      <c r="BH186" s="392"/>
      <c r="BI186" s="392"/>
      <c r="BJ186" s="392"/>
      <c r="BK186" s="392"/>
      <c r="BL186" s="392"/>
      <c r="BM186" s="392"/>
      <c r="BN186" s="392"/>
      <c r="BO186" s="392"/>
      <c r="BP186" s="392"/>
      <c r="BQ186" s="392"/>
      <c r="BR186" s="392"/>
      <c r="BS186" s="392"/>
      <c r="BT186" s="392"/>
      <c r="BU186" s="392"/>
      <c r="BV186" s="392"/>
      <c r="BW186" s="392"/>
      <c r="BX186" s="392"/>
      <c r="BY186" s="392"/>
      <c r="BZ186" s="392"/>
      <c r="CA186" s="392"/>
      <c r="CB186" s="392"/>
      <c r="CC186" s="392"/>
      <c r="CD186" s="392"/>
      <c r="CE186" s="392"/>
      <c r="CF186" s="392"/>
      <c r="CG186" s="392"/>
      <c r="CH186" s="392"/>
      <c r="CI186" s="392"/>
      <c r="CJ186" s="392"/>
      <c r="CK186" s="392"/>
      <c r="CL186" s="392"/>
      <c r="CM186" s="392"/>
      <c r="CN186" s="392"/>
      <c r="CO186" s="392"/>
      <c r="CP186" s="392"/>
      <c r="CQ186" s="392"/>
      <c r="CR186" s="392"/>
      <c r="CS186" s="392"/>
      <c r="CT186" s="392"/>
      <c r="CU186" s="392"/>
      <c r="CV186" s="392"/>
      <c r="CW186" s="392"/>
      <c r="CX186" s="392"/>
      <c r="CY186" s="392"/>
      <c r="CZ186" s="392"/>
      <c r="DA186" s="392"/>
    </row>
    <row r="187" spans="1:105" s="124" customFormat="1" ht="14.25">
      <c r="A187" s="386"/>
      <c r="B187" s="386"/>
      <c r="C187" s="386"/>
      <c r="D187" s="386"/>
      <c r="E187" s="386"/>
      <c r="F187" s="386"/>
      <c r="G187" s="386"/>
      <c r="H187" s="396" t="s">
        <v>192</v>
      </c>
      <c r="I187" s="396"/>
      <c r="J187" s="396"/>
      <c r="K187" s="396"/>
      <c r="L187" s="396"/>
      <c r="M187" s="396"/>
      <c r="N187" s="396"/>
      <c r="O187" s="396"/>
      <c r="P187" s="396"/>
      <c r="Q187" s="396"/>
      <c r="R187" s="396"/>
      <c r="S187" s="396"/>
      <c r="T187" s="396"/>
      <c r="U187" s="396"/>
      <c r="V187" s="396"/>
      <c r="W187" s="396"/>
      <c r="X187" s="396"/>
      <c r="Y187" s="396"/>
      <c r="Z187" s="396"/>
      <c r="AA187" s="396"/>
      <c r="AB187" s="396"/>
      <c r="AC187" s="396"/>
      <c r="AD187" s="396"/>
      <c r="AE187" s="396"/>
      <c r="AF187" s="396"/>
      <c r="AG187" s="396"/>
      <c r="AH187" s="396"/>
      <c r="AI187" s="396"/>
      <c r="AJ187" s="396"/>
      <c r="AK187" s="396"/>
      <c r="AL187" s="396"/>
      <c r="AM187" s="396"/>
      <c r="AN187" s="396"/>
      <c r="AO187" s="396"/>
      <c r="AP187" s="396"/>
      <c r="AQ187" s="396"/>
      <c r="AR187" s="396"/>
      <c r="AS187" s="396"/>
      <c r="AT187" s="396"/>
      <c r="AU187" s="396"/>
      <c r="AV187" s="396"/>
      <c r="AW187" s="396"/>
      <c r="AX187" s="396"/>
      <c r="AY187" s="396"/>
      <c r="AZ187" s="396"/>
      <c r="BA187" s="396"/>
      <c r="BB187" s="396"/>
      <c r="BC187" s="397"/>
      <c r="BD187" s="398" t="s">
        <v>175</v>
      </c>
      <c r="BE187" s="398"/>
      <c r="BF187" s="398"/>
      <c r="BG187" s="398"/>
      <c r="BH187" s="398"/>
      <c r="BI187" s="398"/>
      <c r="BJ187" s="398"/>
      <c r="BK187" s="398"/>
      <c r="BL187" s="398"/>
      <c r="BM187" s="398"/>
      <c r="BN187" s="398"/>
      <c r="BO187" s="398"/>
      <c r="BP187" s="398"/>
      <c r="BQ187" s="398"/>
      <c r="BR187" s="398"/>
      <c r="BS187" s="398"/>
      <c r="BT187" s="398" t="s">
        <v>175</v>
      </c>
      <c r="BU187" s="398"/>
      <c r="BV187" s="398"/>
      <c r="BW187" s="398"/>
      <c r="BX187" s="398"/>
      <c r="BY187" s="398"/>
      <c r="BZ187" s="398"/>
      <c r="CA187" s="398"/>
      <c r="CB187" s="398"/>
      <c r="CC187" s="398"/>
      <c r="CD187" s="398"/>
      <c r="CE187" s="398"/>
      <c r="CF187" s="398"/>
      <c r="CG187" s="398"/>
      <c r="CH187" s="398"/>
      <c r="CI187" s="398"/>
      <c r="CJ187" s="398" t="s">
        <v>175</v>
      </c>
      <c r="CK187" s="398"/>
      <c r="CL187" s="398"/>
      <c r="CM187" s="398"/>
      <c r="CN187" s="398"/>
      <c r="CO187" s="398"/>
      <c r="CP187" s="398"/>
      <c r="CQ187" s="398"/>
      <c r="CR187" s="398"/>
      <c r="CS187" s="398"/>
      <c r="CT187" s="398"/>
      <c r="CU187" s="398"/>
      <c r="CV187" s="398"/>
      <c r="CW187" s="398"/>
      <c r="CX187" s="398"/>
      <c r="CY187" s="398"/>
      <c r="CZ187" s="398"/>
      <c r="DA187" s="398"/>
    </row>
    <row r="188" spans="1:105" s="124" customFormat="1" ht="15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</row>
    <row r="189" spans="1:105" s="124" customFormat="1" ht="26.25" customHeight="1">
      <c r="A189" s="420" t="s">
        <v>326</v>
      </c>
      <c r="B189" s="420"/>
      <c r="C189" s="420"/>
      <c r="D189" s="420"/>
      <c r="E189" s="420"/>
      <c r="F189" s="420"/>
      <c r="G189" s="420"/>
      <c r="H189" s="420"/>
      <c r="I189" s="420"/>
      <c r="J189" s="420"/>
      <c r="K189" s="420"/>
      <c r="L189" s="420"/>
      <c r="M189" s="420"/>
      <c r="N189" s="420"/>
      <c r="O189" s="420"/>
      <c r="P189" s="420"/>
      <c r="Q189" s="420"/>
      <c r="R189" s="420"/>
      <c r="S189" s="420"/>
      <c r="T189" s="420"/>
      <c r="U189" s="420"/>
      <c r="V189" s="420"/>
      <c r="W189" s="420"/>
      <c r="X189" s="420"/>
      <c r="Y189" s="420"/>
      <c r="Z189" s="420"/>
      <c r="AA189" s="420"/>
      <c r="AB189" s="420"/>
      <c r="AC189" s="420"/>
      <c r="AD189" s="420"/>
      <c r="AE189" s="420"/>
      <c r="AF189" s="420"/>
      <c r="AG189" s="420"/>
      <c r="AH189" s="420"/>
      <c r="AI189" s="420"/>
      <c r="AJ189" s="420"/>
      <c r="AK189" s="420"/>
      <c r="AL189" s="420"/>
      <c r="AM189" s="420"/>
      <c r="AN189" s="420"/>
      <c r="AO189" s="420"/>
      <c r="AP189" s="420"/>
      <c r="AQ189" s="420"/>
      <c r="AR189" s="420"/>
      <c r="AS189" s="420"/>
      <c r="AT189" s="420"/>
      <c r="AU189" s="420"/>
      <c r="AV189" s="420"/>
      <c r="AW189" s="420"/>
      <c r="AX189" s="420"/>
      <c r="AY189" s="420"/>
      <c r="AZ189" s="420"/>
      <c r="BA189" s="420"/>
      <c r="BB189" s="420"/>
      <c r="BC189" s="420"/>
      <c r="BD189" s="420"/>
      <c r="BE189" s="420"/>
      <c r="BF189" s="420"/>
      <c r="BG189" s="420"/>
      <c r="BH189" s="420"/>
      <c r="BI189" s="420"/>
      <c r="BJ189" s="420"/>
      <c r="BK189" s="420"/>
      <c r="BL189" s="420"/>
      <c r="BM189" s="420"/>
      <c r="BN189" s="420"/>
      <c r="BO189" s="420"/>
      <c r="BP189" s="420"/>
      <c r="BQ189" s="420"/>
      <c r="BR189" s="420"/>
      <c r="BS189" s="420"/>
      <c r="BT189" s="420"/>
      <c r="BU189" s="420"/>
      <c r="BV189" s="420"/>
      <c r="BW189" s="420"/>
      <c r="BX189" s="420"/>
      <c r="BY189" s="420"/>
      <c r="BZ189" s="420"/>
      <c r="CA189" s="420"/>
      <c r="CB189" s="420"/>
      <c r="CC189" s="420"/>
      <c r="CD189" s="420"/>
      <c r="CE189" s="420"/>
      <c r="CF189" s="420"/>
      <c r="CG189" s="420"/>
      <c r="CH189" s="420"/>
      <c r="CI189" s="420"/>
      <c r="CJ189" s="420"/>
      <c r="CK189" s="420"/>
      <c r="CL189" s="420"/>
      <c r="CM189" s="420"/>
      <c r="CN189" s="420"/>
      <c r="CO189" s="420"/>
      <c r="CP189" s="420"/>
      <c r="CQ189" s="420"/>
      <c r="CR189" s="420"/>
      <c r="CS189" s="420"/>
      <c r="CT189" s="420"/>
      <c r="CU189" s="420"/>
      <c r="CV189" s="420"/>
      <c r="CW189" s="420"/>
      <c r="CX189" s="420"/>
      <c r="CY189" s="420"/>
      <c r="CZ189" s="420"/>
      <c r="DA189" s="420"/>
    </row>
    <row r="190" spans="1:105" s="124" customFormat="1" ht="15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</row>
    <row r="191" spans="1:105" s="124" customFormat="1" ht="42" customHeight="1">
      <c r="A191" s="513" t="s">
        <v>64</v>
      </c>
      <c r="B191" s="514"/>
      <c r="C191" s="514"/>
      <c r="D191" s="514"/>
      <c r="E191" s="514"/>
      <c r="F191" s="514"/>
      <c r="G191" s="515"/>
      <c r="H191" s="513" t="s">
        <v>232</v>
      </c>
      <c r="I191" s="514"/>
      <c r="J191" s="514"/>
      <c r="K191" s="514"/>
      <c r="L191" s="514"/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514"/>
      <c r="X191" s="514"/>
      <c r="Y191" s="514"/>
      <c r="Z191" s="514"/>
      <c r="AA191" s="514"/>
      <c r="AB191" s="514"/>
      <c r="AC191" s="514"/>
      <c r="AD191" s="514"/>
      <c r="AE191" s="514"/>
      <c r="AF191" s="514"/>
      <c r="AG191" s="514"/>
      <c r="AH191" s="514"/>
      <c r="AI191" s="514"/>
      <c r="AJ191" s="514"/>
      <c r="AK191" s="514"/>
      <c r="AL191" s="514"/>
      <c r="AM191" s="514"/>
      <c r="AN191" s="514"/>
      <c r="AO191" s="514"/>
      <c r="AP191" s="514"/>
      <c r="AQ191" s="514"/>
      <c r="AR191" s="514"/>
      <c r="AS191" s="514"/>
      <c r="AT191" s="514"/>
      <c r="AU191" s="514"/>
      <c r="AV191" s="514"/>
      <c r="AW191" s="514"/>
      <c r="AX191" s="514"/>
      <c r="AY191" s="514"/>
      <c r="AZ191" s="514"/>
      <c r="BA191" s="514"/>
      <c r="BB191" s="514"/>
      <c r="BC191" s="515"/>
      <c r="BD191" s="513" t="s">
        <v>255</v>
      </c>
      <c r="BE191" s="514"/>
      <c r="BF191" s="514"/>
      <c r="BG191" s="514"/>
      <c r="BH191" s="514"/>
      <c r="BI191" s="514"/>
      <c r="BJ191" s="514"/>
      <c r="BK191" s="514"/>
      <c r="BL191" s="514"/>
      <c r="BM191" s="514"/>
      <c r="BN191" s="514"/>
      <c r="BO191" s="514"/>
      <c r="BP191" s="514"/>
      <c r="BQ191" s="514"/>
      <c r="BR191" s="514"/>
      <c r="BS191" s="515"/>
      <c r="BT191" s="513" t="s">
        <v>256</v>
      </c>
      <c r="BU191" s="514"/>
      <c r="BV191" s="514"/>
      <c r="BW191" s="514"/>
      <c r="BX191" s="514"/>
      <c r="BY191" s="514"/>
      <c r="BZ191" s="514"/>
      <c r="CA191" s="514"/>
      <c r="CB191" s="514"/>
      <c r="CC191" s="514"/>
      <c r="CD191" s="514"/>
      <c r="CE191" s="514"/>
      <c r="CF191" s="514"/>
      <c r="CG191" s="514"/>
      <c r="CH191" s="514"/>
      <c r="CI191" s="515"/>
      <c r="CJ191" s="513" t="s">
        <v>257</v>
      </c>
      <c r="CK191" s="514"/>
      <c r="CL191" s="514"/>
      <c r="CM191" s="514"/>
      <c r="CN191" s="514"/>
      <c r="CO191" s="514"/>
      <c r="CP191" s="514"/>
      <c r="CQ191" s="514"/>
      <c r="CR191" s="514"/>
      <c r="CS191" s="514"/>
      <c r="CT191" s="514"/>
      <c r="CU191" s="514"/>
      <c r="CV191" s="514"/>
      <c r="CW191" s="514"/>
      <c r="CX191" s="514"/>
      <c r="CY191" s="514"/>
      <c r="CZ191" s="514"/>
      <c r="DA191" s="515"/>
    </row>
    <row r="192" spans="1:105" s="124" customFormat="1" ht="14.25">
      <c r="A192" s="506">
        <v>1</v>
      </c>
      <c r="B192" s="506"/>
      <c r="C192" s="506"/>
      <c r="D192" s="506"/>
      <c r="E192" s="506"/>
      <c r="F192" s="506"/>
      <c r="G192" s="506"/>
      <c r="H192" s="506">
        <v>2</v>
      </c>
      <c r="I192" s="506"/>
      <c r="J192" s="506"/>
      <c r="K192" s="506"/>
      <c r="L192" s="506"/>
      <c r="M192" s="506"/>
      <c r="N192" s="506"/>
      <c r="O192" s="506"/>
      <c r="P192" s="506"/>
      <c r="Q192" s="506"/>
      <c r="R192" s="506"/>
      <c r="S192" s="506"/>
      <c r="T192" s="506"/>
      <c r="U192" s="506"/>
      <c r="V192" s="506"/>
      <c r="W192" s="506"/>
      <c r="X192" s="506"/>
      <c r="Y192" s="506"/>
      <c r="Z192" s="506"/>
      <c r="AA192" s="506"/>
      <c r="AB192" s="506"/>
      <c r="AC192" s="506"/>
      <c r="AD192" s="506"/>
      <c r="AE192" s="506"/>
      <c r="AF192" s="506"/>
      <c r="AG192" s="506"/>
      <c r="AH192" s="506"/>
      <c r="AI192" s="506"/>
      <c r="AJ192" s="506"/>
      <c r="AK192" s="506"/>
      <c r="AL192" s="506"/>
      <c r="AM192" s="506"/>
      <c r="AN192" s="506"/>
      <c r="AO192" s="506"/>
      <c r="AP192" s="506"/>
      <c r="AQ192" s="506"/>
      <c r="AR192" s="506"/>
      <c r="AS192" s="506"/>
      <c r="AT192" s="506"/>
      <c r="AU192" s="506"/>
      <c r="AV192" s="506"/>
      <c r="AW192" s="506"/>
      <c r="AX192" s="506"/>
      <c r="AY192" s="506"/>
      <c r="AZ192" s="506"/>
      <c r="BA192" s="506"/>
      <c r="BB192" s="506"/>
      <c r="BC192" s="506"/>
      <c r="BD192" s="506">
        <v>3</v>
      </c>
      <c r="BE192" s="506"/>
      <c r="BF192" s="506"/>
      <c r="BG192" s="506"/>
      <c r="BH192" s="506"/>
      <c r="BI192" s="506"/>
      <c r="BJ192" s="506"/>
      <c r="BK192" s="506"/>
      <c r="BL192" s="506"/>
      <c r="BM192" s="506"/>
      <c r="BN192" s="506"/>
      <c r="BO192" s="506"/>
      <c r="BP192" s="506"/>
      <c r="BQ192" s="506"/>
      <c r="BR192" s="506"/>
      <c r="BS192" s="506"/>
      <c r="BT192" s="506">
        <v>4</v>
      </c>
      <c r="BU192" s="506"/>
      <c r="BV192" s="506"/>
      <c r="BW192" s="506"/>
      <c r="BX192" s="506"/>
      <c r="BY192" s="506"/>
      <c r="BZ192" s="506"/>
      <c r="CA192" s="506"/>
      <c r="CB192" s="506"/>
      <c r="CC192" s="506"/>
      <c r="CD192" s="506"/>
      <c r="CE192" s="506"/>
      <c r="CF192" s="506"/>
      <c r="CG192" s="506"/>
      <c r="CH192" s="506"/>
      <c r="CI192" s="506"/>
      <c r="CJ192" s="506">
        <v>5</v>
      </c>
      <c r="CK192" s="506"/>
      <c r="CL192" s="506"/>
      <c r="CM192" s="506"/>
      <c r="CN192" s="506"/>
      <c r="CO192" s="506"/>
      <c r="CP192" s="506"/>
      <c r="CQ192" s="506"/>
      <c r="CR192" s="506"/>
      <c r="CS192" s="506"/>
      <c r="CT192" s="506"/>
      <c r="CU192" s="506"/>
      <c r="CV192" s="506"/>
      <c r="CW192" s="506"/>
      <c r="CX192" s="506"/>
      <c r="CY192" s="506"/>
      <c r="CZ192" s="506"/>
      <c r="DA192" s="506"/>
    </row>
    <row r="193" spans="1:105" s="124" customFormat="1" ht="14.25">
      <c r="A193" s="386"/>
      <c r="B193" s="386"/>
      <c r="C193" s="386"/>
      <c r="D193" s="386"/>
      <c r="E193" s="386"/>
      <c r="F193" s="386"/>
      <c r="G193" s="386"/>
      <c r="H193" s="396" t="s">
        <v>192</v>
      </c>
      <c r="I193" s="396"/>
      <c r="J193" s="396"/>
      <c r="K193" s="396"/>
      <c r="L193" s="396"/>
      <c r="M193" s="396"/>
      <c r="N193" s="396"/>
      <c r="O193" s="396"/>
      <c r="P193" s="396"/>
      <c r="Q193" s="396"/>
      <c r="R193" s="396"/>
      <c r="S193" s="396"/>
      <c r="T193" s="396"/>
      <c r="U193" s="396"/>
      <c r="V193" s="396"/>
      <c r="W193" s="396"/>
      <c r="X193" s="396"/>
      <c r="Y193" s="396"/>
      <c r="Z193" s="396"/>
      <c r="AA193" s="396"/>
      <c r="AB193" s="396"/>
      <c r="AC193" s="396"/>
      <c r="AD193" s="396"/>
      <c r="AE193" s="396"/>
      <c r="AF193" s="396"/>
      <c r="AG193" s="396"/>
      <c r="AH193" s="396"/>
      <c r="AI193" s="396"/>
      <c r="AJ193" s="396"/>
      <c r="AK193" s="396"/>
      <c r="AL193" s="396"/>
      <c r="AM193" s="396"/>
      <c r="AN193" s="396"/>
      <c r="AO193" s="396"/>
      <c r="AP193" s="396"/>
      <c r="AQ193" s="396"/>
      <c r="AR193" s="396"/>
      <c r="AS193" s="396"/>
      <c r="AT193" s="396"/>
      <c r="AU193" s="396"/>
      <c r="AV193" s="396"/>
      <c r="AW193" s="396"/>
      <c r="AX193" s="396"/>
      <c r="AY193" s="396"/>
      <c r="AZ193" s="396"/>
      <c r="BA193" s="396"/>
      <c r="BB193" s="396"/>
      <c r="BC193" s="397"/>
      <c r="BD193" s="398" t="s">
        <v>175</v>
      </c>
      <c r="BE193" s="398"/>
      <c r="BF193" s="398"/>
      <c r="BG193" s="398"/>
      <c r="BH193" s="398"/>
      <c r="BI193" s="398"/>
      <c r="BJ193" s="398"/>
      <c r="BK193" s="398"/>
      <c r="BL193" s="398"/>
      <c r="BM193" s="398"/>
      <c r="BN193" s="398"/>
      <c r="BO193" s="398"/>
      <c r="BP193" s="398"/>
      <c r="BQ193" s="398"/>
      <c r="BR193" s="398"/>
      <c r="BS193" s="398"/>
      <c r="BT193" s="398" t="s">
        <v>175</v>
      </c>
      <c r="BU193" s="398"/>
      <c r="BV193" s="398"/>
      <c r="BW193" s="398"/>
      <c r="BX193" s="398"/>
      <c r="BY193" s="398"/>
      <c r="BZ193" s="398"/>
      <c r="CA193" s="398"/>
      <c r="CB193" s="398"/>
      <c r="CC193" s="398"/>
      <c r="CD193" s="398"/>
      <c r="CE193" s="398"/>
      <c r="CF193" s="398"/>
      <c r="CG193" s="398"/>
      <c r="CH193" s="398"/>
      <c r="CI193" s="398"/>
      <c r="CJ193" s="433">
        <f>CJ201+CJ216+CJ224+CJ233+CJ239</f>
        <v>1107035</v>
      </c>
      <c r="CK193" s="433"/>
      <c r="CL193" s="433"/>
      <c r="CM193" s="433"/>
      <c r="CN193" s="433"/>
      <c r="CO193" s="433"/>
      <c r="CP193" s="433"/>
      <c r="CQ193" s="433"/>
      <c r="CR193" s="433"/>
      <c r="CS193" s="433"/>
      <c r="CT193" s="433"/>
      <c r="CU193" s="433"/>
      <c r="CV193" s="433"/>
      <c r="CW193" s="433"/>
      <c r="CX193" s="433"/>
      <c r="CY193" s="433"/>
      <c r="CZ193" s="433"/>
      <c r="DA193" s="433"/>
    </row>
    <row r="194" spans="1:105" s="124" customFormat="1" ht="14.25">
      <c r="A194" s="132"/>
      <c r="B194" s="132"/>
      <c r="C194" s="132"/>
      <c r="D194" s="132"/>
      <c r="E194" s="132"/>
      <c r="F194" s="132"/>
      <c r="G194" s="132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</row>
    <row r="195" spans="1:105" s="124" customFormat="1" ht="33" customHeight="1">
      <c r="A195" s="393" t="s">
        <v>327</v>
      </c>
      <c r="B195" s="393"/>
      <c r="C195" s="393"/>
      <c r="D195" s="393"/>
      <c r="E195" s="393"/>
      <c r="F195" s="393"/>
      <c r="G195" s="393"/>
      <c r="H195" s="393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  <c r="AA195" s="393"/>
      <c r="AB195" s="393"/>
      <c r="AC195" s="393"/>
      <c r="AD195" s="393"/>
      <c r="AE195" s="393"/>
      <c r="AF195" s="393"/>
      <c r="AG195" s="393"/>
      <c r="AH195" s="393"/>
      <c r="AI195" s="393"/>
      <c r="AJ195" s="393"/>
      <c r="AK195" s="393"/>
      <c r="AL195" s="393"/>
      <c r="AM195" s="393"/>
      <c r="AN195" s="393"/>
      <c r="AO195" s="393"/>
      <c r="AP195" s="393"/>
      <c r="AQ195" s="393"/>
      <c r="AR195" s="393"/>
      <c r="AS195" s="393"/>
      <c r="AT195" s="393"/>
      <c r="AU195" s="393"/>
      <c r="AV195" s="393"/>
      <c r="AW195" s="393"/>
      <c r="AX195" s="393"/>
      <c r="AY195" s="393"/>
      <c r="AZ195" s="393"/>
      <c r="BA195" s="393"/>
      <c r="BB195" s="393"/>
      <c r="BC195" s="393"/>
      <c r="BD195" s="393"/>
      <c r="BE195" s="393"/>
      <c r="BF195" s="393"/>
      <c r="BG195" s="393"/>
      <c r="BH195" s="393"/>
      <c r="BI195" s="393"/>
      <c r="BJ195" s="393"/>
      <c r="BK195" s="393"/>
      <c r="BL195" s="393"/>
      <c r="BM195" s="393"/>
      <c r="BN195" s="393"/>
      <c r="BO195" s="393"/>
      <c r="BP195" s="393"/>
      <c r="BQ195" s="393"/>
      <c r="BR195" s="393"/>
      <c r="BS195" s="393"/>
      <c r="BT195" s="393"/>
      <c r="BU195" s="393"/>
      <c r="BV195" s="393"/>
      <c r="BW195" s="393"/>
      <c r="BX195" s="393"/>
      <c r="BY195" s="393"/>
      <c r="BZ195" s="393"/>
      <c r="CA195" s="393"/>
      <c r="CB195" s="393"/>
      <c r="CC195" s="393"/>
      <c r="CD195" s="393"/>
      <c r="CE195" s="393"/>
      <c r="CF195" s="393"/>
      <c r="CG195" s="393"/>
      <c r="CH195" s="393"/>
      <c r="CI195" s="393"/>
      <c r="CJ195" s="393"/>
      <c r="CK195" s="393"/>
      <c r="CL195" s="393"/>
      <c r="CM195" s="393"/>
      <c r="CN195" s="393"/>
      <c r="CO195" s="393"/>
      <c r="CP195" s="393"/>
      <c r="CQ195" s="393"/>
      <c r="CR195" s="393"/>
      <c r="CS195" s="393"/>
      <c r="CT195" s="393"/>
      <c r="CU195" s="393"/>
      <c r="CV195" s="393"/>
      <c r="CW195" s="393"/>
      <c r="CX195" s="393"/>
      <c r="CY195" s="393"/>
      <c r="CZ195" s="393"/>
      <c r="DA195" s="393"/>
    </row>
    <row r="196" spans="1:105" s="124" customFormat="1" ht="14.25">
      <c r="A196" s="132"/>
      <c r="B196" s="132"/>
      <c r="C196" s="132"/>
      <c r="D196" s="132"/>
      <c r="E196" s="132"/>
      <c r="F196" s="132"/>
      <c r="G196" s="132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4"/>
      <c r="BE196" s="134"/>
      <c r="BF196" s="134"/>
      <c r="BG196" s="134"/>
      <c r="BH196" s="134"/>
      <c r="BI196" s="134"/>
      <c r="BJ196" s="134"/>
      <c r="BK196" s="134"/>
      <c r="BL196" s="134"/>
      <c r="BM196" s="134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  <c r="CT196" s="134"/>
      <c r="CU196" s="134"/>
      <c r="CV196" s="134"/>
      <c r="CW196" s="134"/>
      <c r="CX196" s="134"/>
      <c r="CY196" s="134"/>
      <c r="CZ196" s="134"/>
      <c r="DA196" s="134"/>
    </row>
    <row r="197" spans="1:105" s="124" customFormat="1" ht="14.25">
      <c r="A197" s="386" t="s">
        <v>42</v>
      </c>
      <c r="B197" s="386"/>
      <c r="C197" s="386"/>
      <c r="D197" s="386"/>
      <c r="E197" s="386"/>
      <c r="F197" s="386"/>
      <c r="G197" s="386"/>
      <c r="H197" s="394"/>
      <c r="I197" s="394"/>
      <c r="J197" s="394"/>
      <c r="K197" s="394"/>
      <c r="L197" s="394"/>
      <c r="M197" s="394"/>
      <c r="N197" s="394"/>
      <c r="O197" s="394"/>
      <c r="P197" s="394"/>
      <c r="Q197" s="394"/>
      <c r="R197" s="394"/>
      <c r="S197" s="394"/>
      <c r="T197" s="394"/>
      <c r="U197" s="394"/>
      <c r="V197" s="394"/>
      <c r="W197" s="394"/>
      <c r="X197" s="394"/>
      <c r="Y197" s="394"/>
      <c r="Z197" s="394"/>
      <c r="AA197" s="394"/>
      <c r="AB197" s="394"/>
      <c r="AC197" s="394"/>
      <c r="AD197" s="394"/>
      <c r="AE197" s="394"/>
      <c r="AF197" s="394"/>
      <c r="AG197" s="394"/>
      <c r="AH197" s="394"/>
      <c r="AI197" s="394"/>
      <c r="AJ197" s="394"/>
      <c r="AK197" s="394"/>
      <c r="AL197" s="394"/>
      <c r="AM197" s="394"/>
      <c r="AN197" s="394"/>
      <c r="AO197" s="394"/>
      <c r="AP197" s="394"/>
      <c r="AQ197" s="394"/>
      <c r="AR197" s="394"/>
      <c r="AS197" s="394"/>
      <c r="AT197" s="394"/>
      <c r="AU197" s="394"/>
      <c r="AV197" s="394"/>
      <c r="AW197" s="394"/>
      <c r="AX197" s="394"/>
      <c r="AY197" s="394"/>
      <c r="AZ197" s="394"/>
      <c r="BA197" s="394"/>
      <c r="BB197" s="394"/>
      <c r="BC197" s="394"/>
      <c r="BD197" s="392" t="s">
        <v>328</v>
      </c>
      <c r="BE197" s="392"/>
      <c r="BF197" s="392"/>
      <c r="BG197" s="392"/>
      <c r="BH197" s="392"/>
      <c r="BI197" s="392"/>
      <c r="BJ197" s="392"/>
      <c r="BK197" s="392"/>
      <c r="BL197" s="392"/>
      <c r="BM197" s="392"/>
      <c r="BN197" s="392"/>
      <c r="BO197" s="392"/>
      <c r="BP197" s="392"/>
      <c r="BQ197" s="392"/>
      <c r="BR197" s="392"/>
      <c r="BS197" s="392"/>
      <c r="BT197" s="392"/>
      <c r="BU197" s="392"/>
      <c r="BV197" s="392"/>
      <c r="BW197" s="392"/>
      <c r="BX197" s="392"/>
      <c r="BY197" s="392"/>
      <c r="BZ197" s="392"/>
      <c r="CA197" s="392"/>
      <c r="CB197" s="392"/>
      <c r="CC197" s="392"/>
      <c r="CD197" s="392"/>
      <c r="CE197" s="392"/>
      <c r="CF197" s="392"/>
      <c r="CG197" s="392"/>
      <c r="CH197" s="392"/>
      <c r="CI197" s="392"/>
      <c r="CJ197" s="391">
        <v>0</v>
      </c>
      <c r="CK197" s="391"/>
      <c r="CL197" s="391"/>
      <c r="CM197" s="391"/>
      <c r="CN197" s="391"/>
      <c r="CO197" s="391"/>
      <c r="CP197" s="391"/>
      <c r="CQ197" s="391"/>
      <c r="CR197" s="391"/>
      <c r="CS197" s="391"/>
      <c r="CT197" s="391"/>
      <c r="CU197" s="391"/>
      <c r="CV197" s="391"/>
      <c r="CW197" s="391"/>
      <c r="CX197" s="391"/>
      <c r="CY197" s="391"/>
      <c r="CZ197" s="391"/>
      <c r="DA197" s="391"/>
    </row>
    <row r="198" spans="1:105" s="124" customFormat="1" ht="14.25">
      <c r="A198" s="386" t="s">
        <v>214</v>
      </c>
      <c r="B198" s="386"/>
      <c r="C198" s="386"/>
      <c r="D198" s="386"/>
      <c r="E198" s="386"/>
      <c r="F198" s="386"/>
      <c r="G198" s="386"/>
      <c r="H198" s="394"/>
      <c r="I198" s="394"/>
      <c r="J198" s="394"/>
      <c r="K198" s="394"/>
      <c r="L198" s="394"/>
      <c r="M198" s="394"/>
      <c r="N198" s="394"/>
      <c r="O198" s="394"/>
      <c r="P198" s="394"/>
      <c r="Q198" s="394"/>
      <c r="R198" s="394"/>
      <c r="S198" s="394"/>
      <c r="T198" s="394"/>
      <c r="U198" s="394"/>
      <c r="V198" s="394"/>
      <c r="W198" s="394"/>
      <c r="X198" s="394"/>
      <c r="Y198" s="394"/>
      <c r="Z198" s="394"/>
      <c r="AA198" s="394"/>
      <c r="AB198" s="394"/>
      <c r="AC198" s="394"/>
      <c r="AD198" s="394"/>
      <c r="AE198" s="394"/>
      <c r="AF198" s="394"/>
      <c r="AG198" s="394"/>
      <c r="AH198" s="394"/>
      <c r="AI198" s="394"/>
      <c r="AJ198" s="394"/>
      <c r="AK198" s="394"/>
      <c r="AL198" s="394"/>
      <c r="AM198" s="394"/>
      <c r="AN198" s="394"/>
      <c r="AO198" s="394"/>
      <c r="AP198" s="394"/>
      <c r="AQ198" s="394"/>
      <c r="AR198" s="394"/>
      <c r="AS198" s="394"/>
      <c r="AT198" s="394"/>
      <c r="AU198" s="394"/>
      <c r="AV198" s="394"/>
      <c r="AW198" s="394"/>
      <c r="AX198" s="394"/>
      <c r="AY198" s="394"/>
      <c r="AZ198" s="394"/>
      <c r="BA198" s="394"/>
      <c r="BB198" s="394"/>
      <c r="BC198" s="394"/>
      <c r="BD198" s="392" t="s">
        <v>328</v>
      </c>
      <c r="BE198" s="392"/>
      <c r="BF198" s="392"/>
      <c r="BG198" s="392"/>
      <c r="BH198" s="392"/>
      <c r="BI198" s="392"/>
      <c r="BJ198" s="392"/>
      <c r="BK198" s="392"/>
      <c r="BL198" s="392"/>
      <c r="BM198" s="392"/>
      <c r="BN198" s="392"/>
      <c r="BO198" s="392"/>
      <c r="BP198" s="392"/>
      <c r="BQ198" s="392"/>
      <c r="BR198" s="392"/>
      <c r="BS198" s="392"/>
      <c r="BT198" s="392"/>
      <c r="BU198" s="392"/>
      <c r="BV198" s="392"/>
      <c r="BW198" s="392"/>
      <c r="BX198" s="392"/>
      <c r="BY198" s="392"/>
      <c r="BZ198" s="392"/>
      <c r="CA198" s="392"/>
      <c r="CB198" s="392"/>
      <c r="CC198" s="392"/>
      <c r="CD198" s="392"/>
      <c r="CE198" s="392"/>
      <c r="CF198" s="392"/>
      <c r="CG198" s="392"/>
      <c r="CH198" s="392"/>
      <c r="CI198" s="392"/>
      <c r="CJ198" s="391">
        <v>0</v>
      </c>
      <c r="CK198" s="391"/>
      <c r="CL198" s="391"/>
      <c r="CM198" s="391"/>
      <c r="CN198" s="391"/>
      <c r="CO198" s="391"/>
      <c r="CP198" s="391"/>
      <c r="CQ198" s="391"/>
      <c r="CR198" s="391"/>
      <c r="CS198" s="391"/>
      <c r="CT198" s="391"/>
      <c r="CU198" s="391"/>
      <c r="CV198" s="391"/>
      <c r="CW198" s="391"/>
      <c r="CX198" s="391"/>
      <c r="CY198" s="391"/>
      <c r="CZ198" s="391"/>
      <c r="DA198" s="391"/>
    </row>
    <row r="199" spans="1:105" s="124" customFormat="1" ht="14.25">
      <c r="A199" s="386" t="s">
        <v>225</v>
      </c>
      <c r="B199" s="386"/>
      <c r="C199" s="386"/>
      <c r="D199" s="386"/>
      <c r="E199" s="386"/>
      <c r="F199" s="386"/>
      <c r="G199" s="386"/>
      <c r="H199" s="394"/>
      <c r="I199" s="394"/>
      <c r="J199" s="394"/>
      <c r="K199" s="394"/>
      <c r="L199" s="394"/>
      <c r="M199" s="394"/>
      <c r="N199" s="394"/>
      <c r="O199" s="394"/>
      <c r="P199" s="394"/>
      <c r="Q199" s="394"/>
      <c r="R199" s="394"/>
      <c r="S199" s="394"/>
      <c r="T199" s="394"/>
      <c r="U199" s="394"/>
      <c r="V199" s="394"/>
      <c r="W199" s="394"/>
      <c r="X199" s="394"/>
      <c r="Y199" s="394"/>
      <c r="Z199" s="394"/>
      <c r="AA199" s="394"/>
      <c r="AB199" s="394"/>
      <c r="AC199" s="394"/>
      <c r="AD199" s="394"/>
      <c r="AE199" s="394"/>
      <c r="AF199" s="394"/>
      <c r="AG199" s="394"/>
      <c r="AH199" s="394"/>
      <c r="AI199" s="394"/>
      <c r="AJ199" s="394"/>
      <c r="AK199" s="394"/>
      <c r="AL199" s="394"/>
      <c r="AM199" s="394"/>
      <c r="AN199" s="394"/>
      <c r="AO199" s="394"/>
      <c r="AP199" s="394"/>
      <c r="AQ199" s="394"/>
      <c r="AR199" s="394"/>
      <c r="AS199" s="394"/>
      <c r="AT199" s="394"/>
      <c r="AU199" s="394"/>
      <c r="AV199" s="394"/>
      <c r="AW199" s="394"/>
      <c r="AX199" s="394"/>
      <c r="AY199" s="394"/>
      <c r="AZ199" s="394"/>
      <c r="BA199" s="394"/>
      <c r="BB199" s="394"/>
      <c r="BC199" s="394"/>
      <c r="BD199" s="392" t="s">
        <v>328</v>
      </c>
      <c r="BE199" s="392"/>
      <c r="BF199" s="392"/>
      <c r="BG199" s="392"/>
      <c r="BH199" s="392"/>
      <c r="BI199" s="392"/>
      <c r="BJ199" s="392"/>
      <c r="BK199" s="392"/>
      <c r="BL199" s="392"/>
      <c r="BM199" s="392"/>
      <c r="BN199" s="392"/>
      <c r="BO199" s="392"/>
      <c r="BP199" s="392"/>
      <c r="BQ199" s="392"/>
      <c r="BR199" s="392"/>
      <c r="BS199" s="392"/>
      <c r="BT199" s="392"/>
      <c r="BU199" s="392"/>
      <c r="BV199" s="392"/>
      <c r="BW199" s="392"/>
      <c r="BX199" s="392"/>
      <c r="BY199" s="392"/>
      <c r="BZ199" s="392"/>
      <c r="CA199" s="392"/>
      <c r="CB199" s="392"/>
      <c r="CC199" s="392"/>
      <c r="CD199" s="392"/>
      <c r="CE199" s="392"/>
      <c r="CF199" s="392"/>
      <c r="CG199" s="392"/>
      <c r="CH199" s="392"/>
      <c r="CI199" s="392"/>
      <c r="CJ199" s="391">
        <v>0</v>
      </c>
      <c r="CK199" s="391"/>
      <c r="CL199" s="391"/>
      <c r="CM199" s="391"/>
      <c r="CN199" s="391"/>
      <c r="CO199" s="391"/>
      <c r="CP199" s="391"/>
      <c r="CQ199" s="391"/>
      <c r="CR199" s="391"/>
      <c r="CS199" s="391"/>
      <c r="CT199" s="391"/>
      <c r="CU199" s="391"/>
      <c r="CV199" s="391"/>
      <c r="CW199" s="391"/>
      <c r="CX199" s="391"/>
      <c r="CY199" s="391"/>
      <c r="CZ199" s="391"/>
      <c r="DA199" s="391"/>
    </row>
    <row r="200" spans="1:105" s="124" customFormat="1" ht="14.25">
      <c r="A200" s="395"/>
      <c r="B200" s="395"/>
      <c r="C200" s="395"/>
      <c r="D200" s="395"/>
      <c r="E200" s="395"/>
      <c r="F200" s="395"/>
      <c r="G200" s="395"/>
      <c r="H200" s="394"/>
      <c r="I200" s="394"/>
      <c r="J200" s="394"/>
      <c r="K200" s="394"/>
      <c r="L200" s="394"/>
      <c r="M200" s="394"/>
      <c r="N200" s="394"/>
      <c r="O200" s="394"/>
      <c r="P200" s="394"/>
      <c r="Q200" s="394"/>
      <c r="R200" s="394"/>
      <c r="S200" s="394"/>
      <c r="T200" s="394"/>
      <c r="U200" s="394"/>
      <c r="V200" s="394"/>
      <c r="W200" s="394"/>
      <c r="X200" s="394"/>
      <c r="Y200" s="394"/>
      <c r="Z200" s="394"/>
      <c r="AA200" s="394"/>
      <c r="AB200" s="394"/>
      <c r="AC200" s="394"/>
      <c r="AD200" s="394"/>
      <c r="AE200" s="394"/>
      <c r="AF200" s="394"/>
      <c r="AG200" s="394"/>
      <c r="AH200" s="394"/>
      <c r="AI200" s="394"/>
      <c r="AJ200" s="394"/>
      <c r="AK200" s="394"/>
      <c r="AL200" s="394"/>
      <c r="AM200" s="394"/>
      <c r="AN200" s="394"/>
      <c r="AO200" s="394"/>
      <c r="AP200" s="394"/>
      <c r="AQ200" s="394"/>
      <c r="AR200" s="394"/>
      <c r="AS200" s="394"/>
      <c r="AT200" s="394"/>
      <c r="AU200" s="394"/>
      <c r="AV200" s="394"/>
      <c r="AW200" s="394"/>
      <c r="AX200" s="394"/>
      <c r="AY200" s="394"/>
      <c r="AZ200" s="394"/>
      <c r="BA200" s="394"/>
      <c r="BB200" s="394"/>
      <c r="BC200" s="394"/>
      <c r="BD200" s="392"/>
      <c r="BE200" s="392"/>
      <c r="BF200" s="392"/>
      <c r="BG200" s="392"/>
      <c r="BH200" s="392"/>
      <c r="BI200" s="392"/>
      <c r="BJ200" s="392"/>
      <c r="BK200" s="392"/>
      <c r="BL200" s="392"/>
      <c r="BM200" s="392"/>
      <c r="BN200" s="392"/>
      <c r="BO200" s="392"/>
      <c r="BP200" s="392"/>
      <c r="BQ200" s="392"/>
      <c r="BR200" s="392"/>
      <c r="BS200" s="392"/>
      <c r="BT200" s="392"/>
      <c r="BU200" s="392"/>
      <c r="BV200" s="392"/>
      <c r="BW200" s="392"/>
      <c r="BX200" s="392"/>
      <c r="BY200" s="392"/>
      <c r="BZ200" s="392"/>
      <c r="CA200" s="392"/>
      <c r="CB200" s="392"/>
      <c r="CC200" s="392"/>
      <c r="CD200" s="392"/>
      <c r="CE200" s="392"/>
      <c r="CF200" s="392"/>
      <c r="CG200" s="392"/>
      <c r="CH200" s="392"/>
      <c r="CI200" s="392"/>
      <c r="CJ200" s="391">
        <v>0</v>
      </c>
      <c r="CK200" s="391"/>
      <c r="CL200" s="391"/>
      <c r="CM200" s="391"/>
      <c r="CN200" s="391"/>
      <c r="CO200" s="391"/>
      <c r="CP200" s="391"/>
      <c r="CQ200" s="391"/>
      <c r="CR200" s="391"/>
      <c r="CS200" s="391"/>
      <c r="CT200" s="391"/>
      <c r="CU200" s="391"/>
      <c r="CV200" s="391"/>
      <c r="CW200" s="391"/>
      <c r="CX200" s="391"/>
      <c r="CY200" s="391"/>
      <c r="CZ200" s="391"/>
      <c r="DA200" s="391"/>
    </row>
    <row r="201" spans="1:105" s="124" customFormat="1" ht="14.25">
      <c r="A201" s="386"/>
      <c r="B201" s="386"/>
      <c r="C201" s="386"/>
      <c r="D201" s="386"/>
      <c r="E201" s="386"/>
      <c r="F201" s="386"/>
      <c r="G201" s="386"/>
      <c r="H201" s="396" t="s">
        <v>192</v>
      </c>
      <c r="I201" s="396"/>
      <c r="J201" s="396"/>
      <c r="K201" s="396"/>
      <c r="L201" s="396"/>
      <c r="M201" s="396"/>
      <c r="N201" s="396"/>
      <c r="O201" s="396"/>
      <c r="P201" s="396"/>
      <c r="Q201" s="396"/>
      <c r="R201" s="396"/>
      <c r="S201" s="396"/>
      <c r="T201" s="396"/>
      <c r="U201" s="396"/>
      <c r="V201" s="396"/>
      <c r="W201" s="396"/>
      <c r="X201" s="396"/>
      <c r="Y201" s="396"/>
      <c r="Z201" s="396"/>
      <c r="AA201" s="396"/>
      <c r="AB201" s="396"/>
      <c r="AC201" s="396"/>
      <c r="AD201" s="396"/>
      <c r="AE201" s="396"/>
      <c r="AF201" s="396"/>
      <c r="AG201" s="396"/>
      <c r="AH201" s="396"/>
      <c r="AI201" s="396"/>
      <c r="AJ201" s="396"/>
      <c r="AK201" s="396"/>
      <c r="AL201" s="396"/>
      <c r="AM201" s="396"/>
      <c r="AN201" s="396"/>
      <c r="AO201" s="396"/>
      <c r="AP201" s="396"/>
      <c r="AQ201" s="396"/>
      <c r="AR201" s="396"/>
      <c r="AS201" s="396"/>
      <c r="AT201" s="396"/>
      <c r="AU201" s="396"/>
      <c r="AV201" s="396"/>
      <c r="AW201" s="396"/>
      <c r="AX201" s="396"/>
      <c r="AY201" s="396"/>
      <c r="AZ201" s="396"/>
      <c r="BA201" s="396"/>
      <c r="BB201" s="396"/>
      <c r="BC201" s="397"/>
      <c r="BD201" s="398" t="s">
        <v>175</v>
      </c>
      <c r="BE201" s="398"/>
      <c r="BF201" s="398"/>
      <c r="BG201" s="398"/>
      <c r="BH201" s="398"/>
      <c r="BI201" s="398"/>
      <c r="BJ201" s="398"/>
      <c r="BK201" s="398"/>
      <c r="BL201" s="398"/>
      <c r="BM201" s="398"/>
      <c r="BN201" s="398"/>
      <c r="BO201" s="398"/>
      <c r="BP201" s="398"/>
      <c r="BQ201" s="398"/>
      <c r="BR201" s="398"/>
      <c r="BS201" s="398"/>
      <c r="BT201" s="398" t="s">
        <v>175</v>
      </c>
      <c r="BU201" s="398"/>
      <c r="BV201" s="398"/>
      <c r="BW201" s="398"/>
      <c r="BX201" s="398"/>
      <c r="BY201" s="398"/>
      <c r="BZ201" s="398"/>
      <c r="CA201" s="398"/>
      <c r="CB201" s="398"/>
      <c r="CC201" s="398"/>
      <c r="CD201" s="398"/>
      <c r="CE201" s="398"/>
      <c r="CF201" s="398"/>
      <c r="CG201" s="398"/>
      <c r="CH201" s="398"/>
      <c r="CI201" s="398"/>
      <c r="CJ201" s="399">
        <f>SUM(CJ197:CJ200)</f>
        <v>0</v>
      </c>
      <c r="CK201" s="399"/>
      <c r="CL201" s="399"/>
      <c r="CM201" s="399"/>
      <c r="CN201" s="399"/>
      <c r="CO201" s="399"/>
      <c r="CP201" s="399"/>
      <c r="CQ201" s="399"/>
      <c r="CR201" s="399"/>
      <c r="CS201" s="399"/>
      <c r="CT201" s="399"/>
      <c r="CU201" s="399"/>
      <c r="CV201" s="399"/>
      <c r="CW201" s="399"/>
      <c r="CX201" s="399"/>
      <c r="CY201" s="399"/>
      <c r="CZ201" s="399"/>
      <c r="DA201" s="399"/>
    </row>
    <row r="202" spans="1:105" s="124" customFormat="1" ht="14.25">
      <c r="A202" s="132"/>
      <c r="B202" s="132"/>
      <c r="C202" s="132"/>
      <c r="D202" s="132"/>
      <c r="E202" s="132"/>
      <c r="F202" s="132"/>
      <c r="G202" s="132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4"/>
      <c r="BE202" s="134"/>
      <c r="BF202" s="134"/>
      <c r="BG202" s="134"/>
      <c r="BH202" s="134"/>
      <c r="BI202" s="134"/>
      <c r="BJ202" s="134"/>
      <c r="BK202" s="134"/>
      <c r="BL202" s="134"/>
      <c r="BM202" s="134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34"/>
    </row>
    <row r="203" spans="1:105" s="124" customFormat="1" ht="30" customHeight="1">
      <c r="A203" s="393" t="s">
        <v>329</v>
      </c>
      <c r="B203" s="393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  <c r="AA203" s="393"/>
      <c r="AB203" s="393"/>
      <c r="AC203" s="393"/>
      <c r="AD203" s="393"/>
      <c r="AE203" s="393"/>
      <c r="AF203" s="393"/>
      <c r="AG203" s="393"/>
      <c r="AH203" s="393"/>
      <c r="AI203" s="393"/>
      <c r="AJ203" s="393"/>
      <c r="AK203" s="393"/>
      <c r="AL203" s="393"/>
      <c r="AM203" s="393"/>
      <c r="AN203" s="393"/>
      <c r="AO203" s="393"/>
      <c r="AP203" s="393"/>
      <c r="AQ203" s="393"/>
      <c r="AR203" s="393"/>
      <c r="AS203" s="393"/>
      <c r="AT203" s="393"/>
      <c r="AU203" s="393"/>
      <c r="AV203" s="393"/>
      <c r="AW203" s="393"/>
      <c r="AX203" s="393"/>
      <c r="AY203" s="393"/>
      <c r="AZ203" s="393"/>
      <c r="BA203" s="393"/>
      <c r="BB203" s="393"/>
      <c r="BC203" s="393"/>
      <c r="BD203" s="393"/>
      <c r="BE203" s="393"/>
      <c r="BF203" s="393"/>
      <c r="BG203" s="393"/>
      <c r="BH203" s="393"/>
      <c r="BI203" s="393"/>
      <c r="BJ203" s="393"/>
      <c r="BK203" s="393"/>
      <c r="BL203" s="393"/>
      <c r="BM203" s="393"/>
      <c r="BN203" s="393"/>
      <c r="BO203" s="393"/>
      <c r="BP203" s="393"/>
      <c r="BQ203" s="393"/>
      <c r="BR203" s="393"/>
      <c r="BS203" s="393"/>
      <c r="BT203" s="393"/>
      <c r="BU203" s="393"/>
      <c r="BV203" s="393"/>
      <c r="BW203" s="393"/>
      <c r="BX203" s="393"/>
      <c r="BY203" s="393"/>
      <c r="BZ203" s="393"/>
      <c r="CA203" s="393"/>
      <c r="CB203" s="393"/>
      <c r="CC203" s="393"/>
      <c r="CD203" s="393"/>
      <c r="CE203" s="393"/>
      <c r="CF203" s="393"/>
      <c r="CG203" s="393"/>
      <c r="CH203" s="393"/>
      <c r="CI203" s="393"/>
      <c r="CJ203" s="393"/>
      <c r="CK203" s="393"/>
      <c r="CL203" s="393"/>
      <c r="CM203" s="393"/>
      <c r="CN203" s="393"/>
      <c r="CO203" s="393"/>
      <c r="CP203" s="393"/>
      <c r="CQ203" s="393"/>
      <c r="CR203" s="393"/>
      <c r="CS203" s="393"/>
      <c r="CT203" s="393"/>
      <c r="CU203" s="393"/>
      <c r="CV203" s="393"/>
      <c r="CW203" s="393"/>
      <c r="CX203" s="393"/>
      <c r="CY203" s="393"/>
      <c r="CZ203" s="393"/>
      <c r="DA203" s="393"/>
    </row>
    <row r="204" spans="1:105" s="124" customFormat="1" ht="14.25">
      <c r="A204" s="132"/>
      <c r="B204" s="132"/>
      <c r="C204" s="132"/>
      <c r="D204" s="132"/>
      <c r="E204" s="132"/>
      <c r="F204" s="132"/>
      <c r="G204" s="132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</row>
    <row r="205" spans="1:105" s="124" customFormat="1" ht="14.25">
      <c r="A205" s="386" t="s">
        <v>42</v>
      </c>
      <c r="B205" s="386"/>
      <c r="C205" s="386"/>
      <c r="D205" s="386"/>
      <c r="E205" s="386"/>
      <c r="F205" s="386"/>
      <c r="G205" s="386"/>
      <c r="H205" s="394" t="s">
        <v>330</v>
      </c>
      <c r="I205" s="394"/>
      <c r="J205" s="394"/>
      <c r="K205" s="394"/>
      <c r="L205" s="394"/>
      <c r="M205" s="394"/>
      <c r="N205" s="394"/>
      <c r="O205" s="394"/>
      <c r="P205" s="394"/>
      <c r="Q205" s="394"/>
      <c r="R205" s="394"/>
      <c r="S205" s="394"/>
      <c r="T205" s="394"/>
      <c r="U205" s="394"/>
      <c r="V205" s="394"/>
      <c r="W205" s="394"/>
      <c r="X205" s="394"/>
      <c r="Y205" s="394"/>
      <c r="Z205" s="394"/>
      <c r="AA205" s="394"/>
      <c r="AB205" s="394"/>
      <c r="AC205" s="394"/>
      <c r="AD205" s="394"/>
      <c r="AE205" s="394"/>
      <c r="AF205" s="394"/>
      <c r="AG205" s="394"/>
      <c r="AH205" s="394"/>
      <c r="AI205" s="394"/>
      <c r="AJ205" s="394"/>
      <c r="AK205" s="394"/>
      <c r="AL205" s="394"/>
      <c r="AM205" s="394"/>
      <c r="AN205" s="394"/>
      <c r="AO205" s="394"/>
      <c r="AP205" s="394"/>
      <c r="AQ205" s="394"/>
      <c r="AR205" s="394"/>
      <c r="AS205" s="394"/>
      <c r="AT205" s="394"/>
      <c r="AU205" s="394"/>
      <c r="AV205" s="394"/>
      <c r="AW205" s="394"/>
      <c r="AX205" s="394"/>
      <c r="AY205" s="394"/>
      <c r="AZ205" s="394"/>
      <c r="BA205" s="394"/>
      <c r="BB205" s="394"/>
      <c r="BC205" s="394"/>
      <c r="BD205" s="392" t="s">
        <v>328</v>
      </c>
      <c r="BE205" s="392"/>
      <c r="BF205" s="392"/>
      <c r="BG205" s="392"/>
      <c r="BH205" s="392"/>
      <c r="BI205" s="392"/>
      <c r="BJ205" s="392"/>
      <c r="BK205" s="392"/>
      <c r="BL205" s="392"/>
      <c r="BM205" s="392"/>
      <c r="BN205" s="392"/>
      <c r="BO205" s="392"/>
      <c r="BP205" s="392"/>
      <c r="BQ205" s="392"/>
      <c r="BR205" s="392"/>
      <c r="BS205" s="392"/>
      <c r="BT205" s="392">
        <v>12</v>
      </c>
      <c r="BU205" s="392"/>
      <c r="BV205" s="392"/>
      <c r="BW205" s="392"/>
      <c r="BX205" s="392"/>
      <c r="BY205" s="392"/>
      <c r="BZ205" s="392"/>
      <c r="CA205" s="392"/>
      <c r="CB205" s="392"/>
      <c r="CC205" s="392"/>
      <c r="CD205" s="392"/>
      <c r="CE205" s="392"/>
      <c r="CF205" s="392"/>
      <c r="CG205" s="392"/>
      <c r="CH205" s="392"/>
      <c r="CI205" s="392"/>
      <c r="CJ205" s="374">
        <v>37563.3</v>
      </c>
      <c r="CK205" s="374"/>
      <c r="CL205" s="374"/>
      <c r="CM205" s="374"/>
      <c r="CN205" s="374"/>
      <c r="CO205" s="374"/>
      <c r="CP205" s="374"/>
      <c r="CQ205" s="374"/>
      <c r="CR205" s="374"/>
      <c r="CS205" s="374"/>
      <c r="CT205" s="374"/>
      <c r="CU205" s="374"/>
      <c r="CV205" s="374"/>
      <c r="CW205" s="374"/>
      <c r="CX205" s="374"/>
      <c r="CY205" s="374"/>
      <c r="CZ205" s="374"/>
      <c r="DA205" s="374"/>
    </row>
    <row r="206" spans="1:105" s="124" customFormat="1" ht="14.25">
      <c r="A206" s="386" t="s">
        <v>214</v>
      </c>
      <c r="B206" s="386"/>
      <c r="C206" s="386"/>
      <c r="D206" s="386"/>
      <c r="E206" s="386"/>
      <c r="F206" s="386"/>
      <c r="G206" s="386"/>
      <c r="H206" s="394" t="s">
        <v>331</v>
      </c>
      <c r="I206" s="394"/>
      <c r="J206" s="394"/>
      <c r="K206" s="394"/>
      <c r="L206" s="394"/>
      <c r="M206" s="394"/>
      <c r="N206" s="394"/>
      <c r="O206" s="394"/>
      <c r="P206" s="394"/>
      <c r="Q206" s="394"/>
      <c r="R206" s="394"/>
      <c r="S206" s="394"/>
      <c r="T206" s="394"/>
      <c r="U206" s="394"/>
      <c r="V206" s="394"/>
      <c r="W206" s="394"/>
      <c r="X206" s="394"/>
      <c r="Y206" s="394"/>
      <c r="Z206" s="394"/>
      <c r="AA206" s="394"/>
      <c r="AB206" s="394"/>
      <c r="AC206" s="394"/>
      <c r="AD206" s="394"/>
      <c r="AE206" s="394"/>
      <c r="AF206" s="394"/>
      <c r="AG206" s="394"/>
      <c r="AH206" s="394"/>
      <c r="AI206" s="394"/>
      <c r="AJ206" s="394"/>
      <c r="AK206" s="394"/>
      <c r="AL206" s="394"/>
      <c r="AM206" s="394"/>
      <c r="AN206" s="394"/>
      <c r="AO206" s="394"/>
      <c r="AP206" s="394"/>
      <c r="AQ206" s="394"/>
      <c r="AR206" s="394"/>
      <c r="AS206" s="394"/>
      <c r="AT206" s="394"/>
      <c r="AU206" s="394"/>
      <c r="AV206" s="394"/>
      <c r="AW206" s="394"/>
      <c r="AX206" s="394"/>
      <c r="AY206" s="394"/>
      <c r="AZ206" s="394"/>
      <c r="BA206" s="394"/>
      <c r="BB206" s="394"/>
      <c r="BC206" s="394"/>
      <c r="BD206" s="392" t="s">
        <v>328</v>
      </c>
      <c r="BE206" s="392"/>
      <c r="BF206" s="392"/>
      <c r="BG206" s="392"/>
      <c r="BH206" s="392"/>
      <c r="BI206" s="392"/>
      <c r="BJ206" s="392"/>
      <c r="BK206" s="392"/>
      <c r="BL206" s="392"/>
      <c r="BM206" s="392"/>
      <c r="BN206" s="392"/>
      <c r="BO206" s="392"/>
      <c r="BP206" s="392"/>
      <c r="BQ206" s="392"/>
      <c r="BR206" s="392"/>
      <c r="BS206" s="392"/>
      <c r="BT206" s="392">
        <v>1</v>
      </c>
      <c r="BU206" s="392"/>
      <c r="BV206" s="392"/>
      <c r="BW206" s="392"/>
      <c r="BX206" s="392"/>
      <c r="BY206" s="392"/>
      <c r="BZ206" s="392"/>
      <c r="CA206" s="392"/>
      <c r="CB206" s="392"/>
      <c r="CC206" s="392"/>
      <c r="CD206" s="392"/>
      <c r="CE206" s="392"/>
      <c r="CF206" s="392"/>
      <c r="CG206" s="392"/>
      <c r="CH206" s="392"/>
      <c r="CI206" s="392"/>
      <c r="CJ206" s="374">
        <v>64800</v>
      </c>
      <c r="CK206" s="374"/>
      <c r="CL206" s="374"/>
      <c r="CM206" s="374"/>
      <c r="CN206" s="374"/>
      <c r="CO206" s="374"/>
      <c r="CP206" s="374"/>
      <c r="CQ206" s="374"/>
      <c r="CR206" s="374"/>
      <c r="CS206" s="374"/>
      <c r="CT206" s="374"/>
      <c r="CU206" s="374"/>
      <c r="CV206" s="374"/>
      <c r="CW206" s="374"/>
      <c r="CX206" s="374"/>
      <c r="CY206" s="374"/>
      <c r="CZ206" s="374"/>
      <c r="DA206" s="374"/>
    </row>
    <row r="207" spans="1:105" s="124" customFormat="1" ht="14.25">
      <c r="A207" s="386" t="s">
        <v>225</v>
      </c>
      <c r="B207" s="386"/>
      <c r="C207" s="386"/>
      <c r="D207" s="386"/>
      <c r="E207" s="386"/>
      <c r="F207" s="386"/>
      <c r="G207" s="386"/>
      <c r="H207" s="394" t="s">
        <v>332</v>
      </c>
      <c r="I207" s="394"/>
      <c r="J207" s="394"/>
      <c r="K207" s="394"/>
      <c r="L207" s="394"/>
      <c r="M207" s="394"/>
      <c r="N207" s="394"/>
      <c r="O207" s="394"/>
      <c r="P207" s="394"/>
      <c r="Q207" s="394"/>
      <c r="R207" s="394"/>
      <c r="S207" s="394"/>
      <c r="T207" s="394"/>
      <c r="U207" s="394"/>
      <c r="V207" s="394"/>
      <c r="W207" s="394"/>
      <c r="X207" s="394"/>
      <c r="Y207" s="394"/>
      <c r="Z207" s="394"/>
      <c r="AA207" s="394"/>
      <c r="AB207" s="394"/>
      <c r="AC207" s="394"/>
      <c r="AD207" s="394"/>
      <c r="AE207" s="394"/>
      <c r="AF207" s="394"/>
      <c r="AG207" s="394"/>
      <c r="AH207" s="394"/>
      <c r="AI207" s="394"/>
      <c r="AJ207" s="394"/>
      <c r="AK207" s="394"/>
      <c r="AL207" s="394"/>
      <c r="AM207" s="394"/>
      <c r="AN207" s="394"/>
      <c r="AO207" s="394"/>
      <c r="AP207" s="394"/>
      <c r="AQ207" s="394"/>
      <c r="AR207" s="394"/>
      <c r="AS207" s="394"/>
      <c r="AT207" s="394"/>
      <c r="AU207" s="394"/>
      <c r="AV207" s="394"/>
      <c r="AW207" s="394"/>
      <c r="AX207" s="394"/>
      <c r="AY207" s="394"/>
      <c r="AZ207" s="394"/>
      <c r="BA207" s="394"/>
      <c r="BB207" s="394"/>
      <c r="BC207" s="394"/>
      <c r="BD207" s="392" t="s">
        <v>328</v>
      </c>
      <c r="BE207" s="392"/>
      <c r="BF207" s="392"/>
      <c r="BG207" s="392"/>
      <c r="BH207" s="392"/>
      <c r="BI207" s="392"/>
      <c r="BJ207" s="392"/>
      <c r="BK207" s="392"/>
      <c r="BL207" s="392"/>
      <c r="BM207" s="392"/>
      <c r="BN207" s="392"/>
      <c r="BO207" s="392"/>
      <c r="BP207" s="392"/>
      <c r="BQ207" s="392"/>
      <c r="BR207" s="392"/>
      <c r="BS207" s="392"/>
      <c r="BT207" s="392">
        <v>1</v>
      </c>
      <c r="BU207" s="392"/>
      <c r="BV207" s="392"/>
      <c r="BW207" s="392"/>
      <c r="BX207" s="392"/>
      <c r="BY207" s="392"/>
      <c r="BZ207" s="392"/>
      <c r="CA207" s="392"/>
      <c r="CB207" s="392"/>
      <c r="CC207" s="392"/>
      <c r="CD207" s="392"/>
      <c r="CE207" s="392"/>
      <c r="CF207" s="392"/>
      <c r="CG207" s="392"/>
      <c r="CH207" s="392"/>
      <c r="CI207" s="392"/>
      <c r="CJ207" s="374">
        <v>17014</v>
      </c>
      <c r="CK207" s="374"/>
      <c r="CL207" s="374"/>
      <c r="CM207" s="374"/>
      <c r="CN207" s="374"/>
      <c r="CO207" s="374"/>
      <c r="CP207" s="374"/>
      <c r="CQ207" s="374"/>
      <c r="CR207" s="374"/>
      <c r="CS207" s="374"/>
      <c r="CT207" s="374"/>
      <c r="CU207" s="374"/>
      <c r="CV207" s="374"/>
      <c r="CW207" s="374"/>
      <c r="CX207" s="374"/>
      <c r="CY207" s="374"/>
      <c r="CZ207" s="374"/>
      <c r="DA207" s="374"/>
    </row>
    <row r="208" spans="1:105" s="124" customFormat="1" ht="14.25">
      <c r="A208" s="386" t="s">
        <v>277</v>
      </c>
      <c r="B208" s="386"/>
      <c r="C208" s="386"/>
      <c r="D208" s="386"/>
      <c r="E208" s="386"/>
      <c r="F208" s="386"/>
      <c r="G208" s="386"/>
      <c r="H208" s="394" t="s">
        <v>376</v>
      </c>
      <c r="I208" s="394"/>
      <c r="J208" s="394"/>
      <c r="K208" s="394"/>
      <c r="L208" s="394"/>
      <c r="M208" s="394"/>
      <c r="N208" s="394"/>
      <c r="O208" s="394"/>
      <c r="P208" s="394"/>
      <c r="Q208" s="394"/>
      <c r="R208" s="394"/>
      <c r="S208" s="394"/>
      <c r="T208" s="394"/>
      <c r="U208" s="394"/>
      <c r="V208" s="394"/>
      <c r="W208" s="394"/>
      <c r="X208" s="394"/>
      <c r="Y208" s="394"/>
      <c r="Z208" s="394"/>
      <c r="AA208" s="394"/>
      <c r="AB208" s="394"/>
      <c r="AC208" s="394"/>
      <c r="AD208" s="394"/>
      <c r="AE208" s="394"/>
      <c r="AF208" s="394"/>
      <c r="AG208" s="394"/>
      <c r="AH208" s="394"/>
      <c r="AI208" s="394"/>
      <c r="AJ208" s="394"/>
      <c r="AK208" s="394"/>
      <c r="AL208" s="394"/>
      <c r="AM208" s="394"/>
      <c r="AN208" s="394"/>
      <c r="AO208" s="394"/>
      <c r="AP208" s="394"/>
      <c r="AQ208" s="394"/>
      <c r="AR208" s="394"/>
      <c r="AS208" s="394"/>
      <c r="AT208" s="394"/>
      <c r="AU208" s="394"/>
      <c r="AV208" s="394"/>
      <c r="AW208" s="394"/>
      <c r="AX208" s="394"/>
      <c r="AY208" s="394"/>
      <c r="AZ208" s="394"/>
      <c r="BA208" s="394"/>
      <c r="BB208" s="394"/>
      <c r="BC208" s="394"/>
      <c r="BD208" s="392" t="s">
        <v>328</v>
      </c>
      <c r="BE208" s="392"/>
      <c r="BF208" s="392"/>
      <c r="BG208" s="392"/>
      <c r="BH208" s="392"/>
      <c r="BI208" s="392"/>
      <c r="BJ208" s="392"/>
      <c r="BK208" s="392"/>
      <c r="BL208" s="392"/>
      <c r="BM208" s="392"/>
      <c r="BN208" s="392"/>
      <c r="BO208" s="392"/>
      <c r="BP208" s="392"/>
      <c r="BQ208" s="392"/>
      <c r="BR208" s="392"/>
      <c r="BS208" s="392"/>
      <c r="BT208" s="392">
        <v>2</v>
      </c>
      <c r="BU208" s="392"/>
      <c r="BV208" s="392"/>
      <c r="BW208" s="392"/>
      <c r="BX208" s="392"/>
      <c r="BY208" s="392"/>
      <c r="BZ208" s="392"/>
      <c r="CA208" s="392"/>
      <c r="CB208" s="392"/>
      <c r="CC208" s="392"/>
      <c r="CD208" s="392"/>
      <c r="CE208" s="392"/>
      <c r="CF208" s="392"/>
      <c r="CG208" s="392"/>
      <c r="CH208" s="392"/>
      <c r="CI208" s="392"/>
      <c r="CJ208" s="391">
        <v>38023.5</v>
      </c>
      <c r="CK208" s="391"/>
      <c r="CL208" s="391"/>
      <c r="CM208" s="391"/>
      <c r="CN208" s="391"/>
      <c r="CO208" s="391"/>
      <c r="CP208" s="391"/>
      <c r="CQ208" s="391"/>
      <c r="CR208" s="391"/>
      <c r="CS208" s="391"/>
      <c r="CT208" s="391"/>
      <c r="CU208" s="391"/>
      <c r="CV208" s="391"/>
      <c r="CW208" s="391"/>
      <c r="CX208" s="391"/>
      <c r="CY208" s="391"/>
      <c r="CZ208" s="391"/>
      <c r="DA208" s="391"/>
    </row>
    <row r="209" spans="1:105" s="124" customFormat="1" ht="14.25">
      <c r="A209" s="386" t="s">
        <v>278</v>
      </c>
      <c r="B209" s="386"/>
      <c r="C209" s="386"/>
      <c r="D209" s="386"/>
      <c r="E209" s="386"/>
      <c r="F209" s="386"/>
      <c r="G209" s="386"/>
      <c r="H209" s="394" t="s">
        <v>333</v>
      </c>
      <c r="I209" s="394"/>
      <c r="J209" s="394"/>
      <c r="K209" s="394"/>
      <c r="L209" s="394"/>
      <c r="M209" s="394"/>
      <c r="N209" s="394"/>
      <c r="O209" s="394"/>
      <c r="P209" s="394"/>
      <c r="Q209" s="394"/>
      <c r="R209" s="394"/>
      <c r="S209" s="394"/>
      <c r="T209" s="394"/>
      <c r="U209" s="394"/>
      <c r="V209" s="394"/>
      <c r="W209" s="394"/>
      <c r="X209" s="394"/>
      <c r="Y209" s="394"/>
      <c r="Z209" s="394"/>
      <c r="AA209" s="394"/>
      <c r="AB209" s="394"/>
      <c r="AC209" s="394"/>
      <c r="AD209" s="394"/>
      <c r="AE209" s="394"/>
      <c r="AF209" s="394"/>
      <c r="AG209" s="394"/>
      <c r="AH209" s="394"/>
      <c r="AI209" s="394"/>
      <c r="AJ209" s="394"/>
      <c r="AK209" s="394"/>
      <c r="AL209" s="394"/>
      <c r="AM209" s="394"/>
      <c r="AN209" s="394"/>
      <c r="AO209" s="394"/>
      <c r="AP209" s="394"/>
      <c r="AQ209" s="394"/>
      <c r="AR209" s="394"/>
      <c r="AS209" s="394"/>
      <c r="AT209" s="394"/>
      <c r="AU209" s="394"/>
      <c r="AV209" s="394"/>
      <c r="AW209" s="394"/>
      <c r="AX209" s="394"/>
      <c r="AY209" s="394"/>
      <c r="AZ209" s="394"/>
      <c r="BA209" s="394"/>
      <c r="BB209" s="394"/>
      <c r="BC209" s="394"/>
      <c r="BD209" s="392" t="s">
        <v>328</v>
      </c>
      <c r="BE209" s="392"/>
      <c r="BF209" s="392"/>
      <c r="BG209" s="392"/>
      <c r="BH209" s="392"/>
      <c r="BI209" s="392"/>
      <c r="BJ209" s="392"/>
      <c r="BK209" s="392"/>
      <c r="BL209" s="392"/>
      <c r="BM209" s="392"/>
      <c r="BN209" s="392"/>
      <c r="BO209" s="392"/>
      <c r="BP209" s="392"/>
      <c r="BQ209" s="392"/>
      <c r="BR209" s="392"/>
      <c r="BS209" s="392"/>
      <c r="BT209" s="392">
        <v>12</v>
      </c>
      <c r="BU209" s="392"/>
      <c r="BV209" s="392"/>
      <c r="BW209" s="392"/>
      <c r="BX209" s="392"/>
      <c r="BY209" s="392"/>
      <c r="BZ209" s="392"/>
      <c r="CA209" s="392"/>
      <c r="CB209" s="392"/>
      <c r="CC209" s="392"/>
      <c r="CD209" s="392"/>
      <c r="CE209" s="392"/>
      <c r="CF209" s="392"/>
      <c r="CG209" s="392"/>
      <c r="CH209" s="392"/>
      <c r="CI209" s="392"/>
      <c r="CJ209" s="391">
        <v>7877.2</v>
      </c>
      <c r="CK209" s="391"/>
      <c r="CL209" s="391"/>
      <c r="CM209" s="391"/>
      <c r="CN209" s="391"/>
      <c r="CO209" s="391"/>
      <c r="CP209" s="391"/>
      <c r="CQ209" s="391"/>
      <c r="CR209" s="391"/>
      <c r="CS209" s="391"/>
      <c r="CT209" s="391"/>
      <c r="CU209" s="391"/>
      <c r="CV209" s="391"/>
      <c r="CW209" s="391"/>
      <c r="CX209" s="391"/>
      <c r="CY209" s="391"/>
      <c r="CZ209" s="391"/>
      <c r="DA209" s="391"/>
    </row>
    <row r="210" spans="1:105" s="138" customFormat="1" ht="14.25">
      <c r="A210" s="386" t="s">
        <v>279</v>
      </c>
      <c r="B210" s="386"/>
      <c r="C210" s="386"/>
      <c r="D210" s="386"/>
      <c r="E210" s="386"/>
      <c r="F210" s="386"/>
      <c r="G210" s="386"/>
      <c r="H210" s="394" t="s">
        <v>409</v>
      </c>
      <c r="I210" s="394"/>
      <c r="J210" s="394"/>
      <c r="K210" s="394"/>
      <c r="L210" s="394"/>
      <c r="M210" s="394"/>
      <c r="N210" s="394"/>
      <c r="O210" s="394"/>
      <c r="P210" s="394"/>
      <c r="Q210" s="394"/>
      <c r="R210" s="394"/>
      <c r="S210" s="394"/>
      <c r="T210" s="394"/>
      <c r="U210" s="394"/>
      <c r="V210" s="394"/>
      <c r="W210" s="394"/>
      <c r="X210" s="394"/>
      <c r="Y210" s="394"/>
      <c r="Z210" s="394"/>
      <c r="AA210" s="394"/>
      <c r="AB210" s="394"/>
      <c r="AC210" s="394"/>
      <c r="AD210" s="394"/>
      <c r="AE210" s="394"/>
      <c r="AF210" s="394"/>
      <c r="AG210" s="394"/>
      <c r="AH210" s="394"/>
      <c r="AI210" s="394"/>
      <c r="AJ210" s="394"/>
      <c r="AK210" s="394"/>
      <c r="AL210" s="394"/>
      <c r="AM210" s="394"/>
      <c r="AN210" s="394"/>
      <c r="AO210" s="394"/>
      <c r="AP210" s="394"/>
      <c r="AQ210" s="394"/>
      <c r="AR210" s="394"/>
      <c r="AS210" s="394"/>
      <c r="AT210" s="394"/>
      <c r="AU210" s="394"/>
      <c r="AV210" s="394"/>
      <c r="AW210" s="394"/>
      <c r="AX210" s="394"/>
      <c r="AY210" s="394"/>
      <c r="AZ210" s="394"/>
      <c r="BA210" s="394"/>
      <c r="BB210" s="394"/>
      <c r="BC210" s="394"/>
      <c r="BD210" s="392" t="s">
        <v>328</v>
      </c>
      <c r="BE210" s="392"/>
      <c r="BF210" s="392"/>
      <c r="BG210" s="392"/>
      <c r="BH210" s="392"/>
      <c r="BI210" s="392"/>
      <c r="BJ210" s="392"/>
      <c r="BK210" s="392"/>
      <c r="BL210" s="392"/>
      <c r="BM210" s="392"/>
      <c r="BN210" s="392"/>
      <c r="BO210" s="392"/>
      <c r="BP210" s="392"/>
      <c r="BQ210" s="392"/>
      <c r="BR210" s="392"/>
      <c r="BS210" s="392"/>
      <c r="BT210" s="392">
        <v>1</v>
      </c>
      <c r="BU210" s="392"/>
      <c r="BV210" s="392"/>
      <c r="BW210" s="392"/>
      <c r="BX210" s="392"/>
      <c r="BY210" s="392"/>
      <c r="BZ210" s="392"/>
      <c r="CA210" s="392"/>
      <c r="CB210" s="392"/>
      <c r="CC210" s="392"/>
      <c r="CD210" s="392"/>
      <c r="CE210" s="392"/>
      <c r="CF210" s="392"/>
      <c r="CG210" s="392"/>
      <c r="CH210" s="392"/>
      <c r="CI210" s="392"/>
      <c r="CJ210" s="391">
        <v>5550</v>
      </c>
      <c r="CK210" s="391"/>
      <c r="CL210" s="391"/>
      <c r="CM210" s="391"/>
      <c r="CN210" s="391"/>
      <c r="CO210" s="391"/>
      <c r="CP210" s="391"/>
      <c r="CQ210" s="391"/>
      <c r="CR210" s="391"/>
      <c r="CS210" s="391"/>
      <c r="CT210" s="391"/>
      <c r="CU210" s="391"/>
      <c r="CV210" s="391"/>
      <c r="CW210" s="391"/>
      <c r="CX210" s="391"/>
      <c r="CY210" s="391"/>
      <c r="CZ210" s="391"/>
      <c r="DA210" s="391"/>
    </row>
    <row r="211" spans="1:105" s="138" customFormat="1" ht="14.25">
      <c r="A211" s="386" t="s">
        <v>280</v>
      </c>
      <c r="B211" s="386"/>
      <c r="C211" s="386"/>
      <c r="D211" s="386"/>
      <c r="E211" s="386"/>
      <c r="F211" s="386"/>
      <c r="G211" s="386"/>
      <c r="H211" s="394" t="s">
        <v>410</v>
      </c>
      <c r="I211" s="394"/>
      <c r="J211" s="394"/>
      <c r="K211" s="394"/>
      <c r="L211" s="394"/>
      <c r="M211" s="394"/>
      <c r="N211" s="394"/>
      <c r="O211" s="394"/>
      <c r="P211" s="394"/>
      <c r="Q211" s="394"/>
      <c r="R211" s="394"/>
      <c r="S211" s="394"/>
      <c r="T211" s="394"/>
      <c r="U211" s="394"/>
      <c r="V211" s="394"/>
      <c r="W211" s="394"/>
      <c r="X211" s="394"/>
      <c r="Y211" s="394"/>
      <c r="Z211" s="394"/>
      <c r="AA211" s="394"/>
      <c r="AB211" s="394"/>
      <c r="AC211" s="394"/>
      <c r="AD211" s="394"/>
      <c r="AE211" s="394"/>
      <c r="AF211" s="394"/>
      <c r="AG211" s="394"/>
      <c r="AH211" s="394"/>
      <c r="AI211" s="394"/>
      <c r="AJ211" s="394"/>
      <c r="AK211" s="394"/>
      <c r="AL211" s="394"/>
      <c r="AM211" s="394"/>
      <c r="AN211" s="394"/>
      <c r="AO211" s="394"/>
      <c r="AP211" s="394"/>
      <c r="AQ211" s="394"/>
      <c r="AR211" s="394"/>
      <c r="AS211" s="394"/>
      <c r="AT211" s="394"/>
      <c r="AU211" s="394"/>
      <c r="AV211" s="394"/>
      <c r="AW211" s="394"/>
      <c r="AX211" s="394"/>
      <c r="AY211" s="394"/>
      <c r="AZ211" s="394"/>
      <c r="BA211" s="394"/>
      <c r="BB211" s="394"/>
      <c r="BC211" s="394"/>
      <c r="BD211" s="392" t="s">
        <v>328</v>
      </c>
      <c r="BE211" s="392"/>
      <c r="BF211" s="392"/>
      <c r="BG211" s="392"/>
      <c r="BH211" s="392"/>
      <c r="BI211" s="392"/>
      <c r="BJ211" s="392"/>
      <c r="BK211" s="392"/>
      <c r="BL211" s="392"/>
      <c r="BM211" s="392"/>
      <c r="BN211" s="392"/>
      <c r="BO211" s="392"/>
      <c r="BP211" s="392"/>
      <c r="BQ211" s="392"/>
      <c r="BR211" s="392"/>
      <c r="BS211" s="392"/>
      <c r="BT211" s="392">
        <v>1</v>
      </c>
      <c r="BU211" s="392"/>
      <c r="BV211" s="392"/>
      <c r="BW211" s="392"/>
      <c r="BX211" s="392"/>
      <c r="BY211" s="392"/>
      <c r="BZ211" s="392"/>
      <c r="CA211" s="392"/>
      <c r="CB211" s="392"/>
      <c r="CC211" s="392"/>
      <c r="CD211" s="392"/>
      <c r="CE211" s="392"/>
      <c r="CF211" s="392"/>
      <c r="CG211" s="392"/>
      <c r="CH211" s="392"/>
      <c r="CI211" s="392"/>
      <c r="CJ211" s="391">
        <v>4990</v>
      </c>
      <c r="CK211" s="391"/>
      <c r="CL211" s="391"/>
      <c r="CM211" s="391"/>
      <c r="CN211" s="391"/>
      <c r="CO211" s="391"/>
      <c r="CP211" s="391"/>
      <c r="CQ211" s="391"/>
      <c r="CR211" s="391"/>
      <c r="CS211" s="391"/>
      <c r="CT211" s="391"/>
      <c r="CU211" s="391"/>
      <c r="CV211" s="391"/>
      <c r="CW211" s="391"/>
      <c r="CX211" s="391"/>
      <c r="CY211" s="391"/>
      <c r="CZ211" s="391"/>
      <c r="DA211" s="391"/>
    </row>
    <row r="212" spans="1:105" s="138" customFormat="1" ht="14.25">
      <c r="A212" s="386" t="s">
        <v>281</v>
      </c>
      <c r="B212" s="386"/>
      <c r="C212" s="386"/>
      <c r="D212" s="386"/>
      <c r="E212" s="386"/>
      <c r="F212" s="386"/>
      <c r="G212" s="386"/>
      <c r="H212" s="394" t="s">
        <v>411</v>
      </c>
      <c r="I212" s="394"/>
      <c r="J212" s="394"/>
      <c r="K212" s="394"/>
      <c r="L212" s="394"/>
      <c r="M212" s="394"/>
      <c r="N212" s="394"/>
      <c r="O212" s="394"/>
      <c r="P212" s="394"/>
      <c r="Q212" s="394"/>
      <c r="R212" s="394"/>
      <c r="S212" s="394"/>
      <c r="T212" s="394"/>
      <c r="U212" s="394"/>
      <c r="V212" s="394"/>
      <c r="W212" s="394"/>
      <c r="X212" s="394"/>
      <c r="Y212" s="394"/>
      <c r="Z212" s="394"/>
      <c r="AA212" s="394"/>
      <c r="AB212" s="394"/>
      <c r="AC212" s="394"/>
      <c r="AD212" s="394"/>
      <c r="AE212" s="394"/>
      <c r="AF212" s="394"/>
      <c r="AG212" s="394"/>
      <c r="AH212" s="394"/>
      <c r="AI212" s="394"/>
      <c r="AJ212" s="394"/>
      <c r="AK212" s="394"/>
      <c r="AL212" s="394"/>
      <c r="AM212" s="394"/>
      <c r="AN212" s="394"/>
      <c r="AO212" s="394"/>
      <c r="AP212" s="394"/>
      <c r="AQ212" s="394"/>
      <c r="AR212" s="394"/>
      <c r="AS212" s="394"/>
      <c r="AT212" s="394"/>
      <c r="AU212" s="394"/>
      <c r="AV212" s="394"/>
      <c r="AW212" s="394"/>
      <c r="AX212" s="394"/>
      <c r="AY212" s="394"/>
      <c r="AZ212" s="394"/>
      <c r="BA212" s="394"/>
      <c r="BB212" s="394"/>
      <c r="BC212" s="394"/>
      <c r="BD212" s="392" t="s">
        <v>328</v>
      </c>
      <c r="BE212" s="392"/>
      <c r="BF212" s="392"/>
      <c r="BG212" s="392"/>
      <c r="BH212" s="392"/>
      <c r="BI212" s="392"/>
      <c r="BJ212" s="392"/>
      <c r="BK212" s="392"/>
      <c r="BL212" s="392"/>
      <c r="BM212" s="392"/>
      <c r="BN212" s="392"/>
      <c r="BO212" s="392"/>
      <c r="BP212" s="392"/>
      <c r="BQ212" s="392"/>
      <c r="BR212" s="392"/>
      <c r="BS212" s="392"/>
      <c r="BT212" s="392">
        <v>2</v>
      </c>
      <c r="BU212" s="392"/>
      <c r="BV212" s="392"/>
      <c r="BW212" s="392"/>
      <c r="BX212" s="392"/>
      <c r="BY212" s="392"/>
      <c r="BZ212" s="392"/>
      <c r="CA212" s="392"/>
      <c r="CB212" s="392"/>
      <c r="CC212" s="392"/>
      <c r="CD212" s="392"/>
      <c r="CE212" s="392"/>
      <c r="CF212" s="392"/>
      <c r="CG212" s="392"/>
      <c r="CH212" s="392"/>
      <c r="CI212" s="392"/>
      <c r="CJ212" s="391">
        <v>96000</v>
      </c>
      <c r="CK212" s="391"/>
      <c r="CL212" s="391"/>
      <c r="CM212" s="391"/>
      <c r="CN212" s="391"/>
      <c r="CO212" s="391"/>
      <c r="CP212" s="391"/>
      <c r="CQ212" s="391"/>
      <c r="CR212" s="391"/>
      <c r="CS212" s="391"/>
      <c r="CT212" s="391"/>
      <c r="CU212" s="391"/>
      <c r="CV212" s="391"/>
      <c r="CW212" s="391"/>
      <c r="CX212" s="391"/>
      <c r="CY212" s="391"/>
      <c r="CZ212" s="391"/>
      <c r="DA212" s="391"/>
    </row>
    <row r="213" spans="1:105" s="138" customFormat="1" ht="14.25">
      <c r="A213" s="386" t="s">
        <v>282</v>
      </c>
      <c r="B213" s="386"/>
      <c r="C213" s="386"/>
      <c r="D213" s="386"/>
      <c r="E213" s="386"/>
      <c r="F213" s="386"/>
      <c r="G213" s="386"/>
      <c r="H213" s="394" t="s">
        <v>412</v>
      </c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94"/>
      <c r="T213" s="394"/>
      <c r="U213" s="394"/>
      <c r="V213" s="394"/>
      <c r="W213" s="394"/>
      <c r="X213" s="394"/>
      <c r="Y213" s="394"/>
      <c r="Z213" s="394"/>
      <c r="AA213" s="394"/>
      <c r="AB213" s="394"/>
      <c r="AC213" s="394"/>
      <c r="AD213" s="394"/>
      <c r="AE213" s="394"/>
      <c r="AF213" s="394"/>
      <c r="AG213" s="394"/>
      <c r="AH213" s="394"/>
      <c r="AI213" s="394"/>
      <c r="AJ213" s="394"/>
      <c r="AK213" s="394"/>
      <c r="AL213" s="394"/>
      <c r="AM213" s="394"/>
      <c r="AN213" s="394"/>
      <c r="AO213" s="394"/>
      <c r="AP213" s="394"/>
      <c r="AQ213" s="394"/>
      <c r="AR213" s="394"/>
      <c r="AS213" s="394"/>
      <c r="AT213" s="394"/>
      <c r="AU213" s="394"/>
      <c r="AV213" s="394"/>
      <c r="AW213" s="394"/>
      <c r="AX213" s="394"/>
      <c r="AY213" s="394"/>
      <c r="AZ213" s="394"/>
      <c r="BA213" s="394"/>
      <c r="BB213" s="394"/>
      <c r="BC213" s="394"/>
      <c r="BD213" s="392" t="s">
        <v>328</v>
      </c>
      <c r="BE213" s="392"/>
      <c r="BF213" s="392"/>
      <c r="BG213" s="392"/>
      <c r="BH213" s="392"/>
      <c r="BI213" s="392"/>
      <c r="BJ213" s="392"/>
      <c r="BK213" s="392"/>
      <c r="BL213" s="392"/>
      <c r="BM213" s="392"/>
      <c r="BN213" s="392"/>
      <c r="BO213" s="392"/>
      <c r="BP213" s="392"/>
      <c r="BQ213" s="392"/>
      <c r="BR213" s="392"/>
      <c r="BS213" s="392"/>
      <c r="BT213" s="392">
        <v>12</v>
      </c>
      <c r="BU213" s="392"/>
      <c r="BV213" s="392"/>
      <c r="BW213" s="392"/>
      <c r="BX213" s="392"/>
      <c r="BY213" s="392"/>
      <c r="BZ213" s="392"/>
      <c r="CA213" s="392"/>
      <c r="CB213" s="392"/>
      <c r="CC213" s="392"/>
      <c r="CD213" s="392"/>
      <c r="CE213" s="392"/>
      <c r="CF213" s="392"/>
      <c r="CG213" s="392"/>
      <c r="CH213" s="392"/>
      <c r="CI213" s="392"/>
      <c r="CJ213" s="391">
        <v>192000</v>
      </c>
      <c r="CK213" s="391"/>
      <c r="CL213" s="391"/>
      <c r="CM213" s="391"/>
      <c r="CN213" s="391"/>
      <c r="CO213" s="391"/>
      <c r="CP213" s="391"/>
      <c r="CQ213" s="391"/>
      <c r="CR213" s="391"/>
      <c r="CS213" s="391"/>
      <c r="CT213" s="391"/>
      <c r="CU213" s="391"/>
      <c r="CV213" s="391"/>
      <c r="CW213" s="391"/>
      <c r="CX213" s="391"/>
      <c r="CY213" s="391"/>
      <c r="CZ213" s="391"/>
      <c r="DA213" s="391"/>
    </row>
    <row r="214" spans="1:105" s="138" customFormat="1" ht="14.25">
      <c r="A214" s="386" t="s">
        <v>20</v>
      </c>
      <c r="B214" s="386"/>
      <c r="C214" s="386"/>
      <c r="D214" s="386"/>
      <c r="E214" s="386"/>
      <c r="F214" s="386"/>
      <c r="G214" s="386"/>
      <c r="H214" s="394" t="s">
        <v>413</v>
      </c>
      <c r="I214" s="394"/>
      <c r="J214" s="394"/>
      <c r="K214" s="394"/>
      <c r="L214" s="394"/>
      <c r="M214" s="394"/>
      <c r="N214" s="394"/>
      <c r="O214" s="394"/>
      <c r="P214" s="394"/>
      <c r="Q214" s="394"/>
      <c r="R214" s="394"/>
      <c r="S214" s="394"/>
      <c r="T214" s="394"/>
      <c r="U214" s="394"/>
      <c r="V214" s="394"/>
      <c r="W214" s="394"/>
      <c r="X214" s="394"/>
      <c r="Y214" s="394"/>
      <c r="Z214" s="394"/>
      <c r="AA214" s="394"/>
      <c r="AB214" s="394"/>
      <c r="AC214" s="394"/>
      <c r="AD214" s="394"/>
      <c r="AE214" s="394"/>
      <c r="AF214" s="394"/>
      <c r="AG214" s="394"/>
      <c r="AH214" s="394"/>
      <c r="AI214" s="394"/>
      <c r="AJ214" s="394"/>
      <c r="AK214" s="394"/>
      <c r="AL214" s="394"/>
      <c r="AM214" s="394"/>
      <c r="AN214" s="394"/>
      <c r="AO214" s="394"/>
      <c r="AP214" s="394"/>
      <c r="AQ214" s="394"/>
      <c r="AR214" s="394"/>
      <c r="AS214" s="394"/>
      <c r="AT214" s="394"/>
      <c r="AU214" s="394"/>
      <c r="AV214" s="394"/>
      <c r="AW214" s="394"/>
      <c r="AX214" s="394"/>
      <c r="AY214" s="394"/>
      <c r="AZ214" s="394"/>
      <c r="BA214" s="394"/>
      <c r="BB214" s="394"/>
      <c r="BC214" s="394"/>
      <c r="BD214" s="392" t="s">
        <v>328</v>
      </c>
      <c r="BE214" s="392"/>
      <c r="BF214" s="392"/>
      <c r="BG214" s="392"/>
      <c r="BH214" s="392"/>
      <c r="BI214" s="392"/>
      <c r="BJ214" s="392"/>
      <c r="BK214" s="392"/>
      <c r="BL214" s="392"/>
      <c r="BM214" s="392"/>
      <c r="BN214" s="392"/>
      <c r="BO214" s="392"/>
      <c r="BP214" s="392"/>
      <c r="BQ214" s="392"/>
      <c r="BR214" s="392"/>
      <c r="BS214" s="392"/>
      <c r="BT214" s="392">
        <v>1</v>
      </c>
      <c r="BU214" s="392"/>
      <c r="BV214" s="392"/>
      <c r="BW214" s="392"/>
      <c r="BX214" s="392"/>
      <c r="BY214" s="392"/>
      <c r="BZ214" s="392"/>
      <c r="CA214" s="392"/>
      <c r="CB214" s="392"/>
      <c r="CC214" s="392"/>
      <c r="CD214" s="392"/>
      <c r="CE214" s="392"/>
      <c r="CF214" s="392"/>
      <c r="CG214" s="392"/>
      <c r="CH214" s="392"/>
      <c r="CI214" s="392"/>
      <c r="CJ214" s="391">
        <v>2217</v>
      </c>
      <c r="CK214" s="391"/>
      <c r="CL214" s="391"/>
      <c r="CM214" s="391"/>
      <c r="CN214" s="391"/>
      <c r="CO214" s="391"/>
      <c r="CP214" s="391"/>
      <c r="CQ214" s="391"/>
      <c r="CR214" s="391"/>
      <c r="CS214" s="391"/>
      <c r="CT214" s="391"/>
      <c r="CU214" s="391"/>
      <c r="CV214" s="391"/>
      <c r="CW214" s="391"/>
      <c r="CX214" s="391"/>
      <c r="CY214" s="391"/>
      <c r="CZ214" s="391"/>
      <c r="DA214" s="391"/>
    </row>
    <row r="215" spans="1:105" s="124" customFormat="1" ht="14.25">
      <c r="A215" s="386" t="s">
        <v>287</v>
      </c>
      <c r="B215" s="386"/>
      <c r="C215" s="386"/>
      <c r="D215" s="386"/>
      <c r="E215" s="386"/>
      <c r="F215" s="386"/>
      <c r="G215" s="386"/>
      <c r="H215" s="394"/>
      <c r="I215" s="394"/>
      <c r="J215" s="394"/>
      <c r="K215" s="394"/>
      <c r="L215" s="394"/>
      <c r="M215" s="394"/>
      <c r="N215" s="394"/>
      <c r="O215" s="394"/>
      <c r="P215" s="394"/>
      <c r="Q215" s="394"/>
      <c r="R215" s="394"/>
      <c r="S215" s="394"/>
      <c r="T215" s="394"/>
      <c r="U215" s="394"/>
      <c r="V215" s="394"/>
      <c r="W215" s="394"/>
      <c r="X215" s="394"/>
      <c r="Y215" s="394"/>
      <c r="Z215" s="394"/>
      <c r="AA215" s="394"/>
      <c r="AB215" s="394"/>
      <c r="AC215" s="394"/>
      <c r="AD215" s="394"/>
      <c r="AE215" s="394"/>
      <c r="AF215" s="394"/>
      <c r="AG215" s="394"/>
      <c r="AH215" s="394"/>
      <c r="AI215" s="394"/>
      <c r="AJ215" s="394"/>
      <c r="AK215" s="394"/>
      <c r="AL215" s="394"/>
      <c r="AM215" s="394"/>
      <c r="AN215" s="394"/>
      <c r="AO215" s="394"/>
      <c r="AP215" s="394"/>
      <c r="AQ215" s="394"/>
      <c r="AR215" s="394"/>
      <c r="AS215" s="394"/>
      <c r="AT215" s="394"/>
      <c r="AU215" s="394"/>
      <c r="AV215" s="394"/>
      <c r="AW215" s="394"/>
      <c r="AX215" s="394"/>
      <c r="AY215" s="394"/>
      <c r="AZ215" s="394"/>
      <c r="BA215" s="394"/>
      <c r="BB215" s="394"/>
      <c r="BC215" s="394"/>
      <c r="BD215" s="392" t="s">
        <v>328</v>
      </c>
      <c r="BE215" s="392"/>
      <c r="BF215" s="392"/>
      <c r="BG215" s="392"/>
      <c r="BH215" s="392"/>
      <c r="BI215" s="392"/>
      <c r="BJ215" s="392"/>
      <c r="BK215" s="392"/>
      <c r="BL215" s="392"/>
      <c r="BM215" s="392"/>
      <c r="BN215" s="392"/>
      <c r="BO215" s="392"/>
      <c r="BP215" s="392"/>
      <c r="BQ215" s="392"/>
      <c r="BR215" s="392"/>
      <c r="BS215" s="392"/>
      <c r="BT215" s="392"/>
      <c r="BU215" s="392"/>
      <c r="BV215" s="392"/>
      <c r="BW215" s="392"/>
      <c r="BX215" s="392"/>
      <c r="BY215" s="392"/>
      <c r="BZ215" s="392"/>
      <c r="CA215" s="392"/>
      <c r="CB215" s="392"/>
      <c r="CC215" s="392"/>
      <c r="CD215" s="392"/>
      <c r="CE215" s="392"/>
      <c r="CF215" s="392"/>
      <c r="CG215" s="392"/>
      <c r="CH215" s="392"/>
      <c r="CI215" s="392"/>
      <c r="CJ215" s="391"/>
      <c r="CK215" s="391"/>
      <c r="CL215" s="391"/>
      <c r="CM215" s="391"/>
      <c r="CN215" s="391"/>
      <c r="CO215" s="391"/>
      <c r="CP215" s="391"/>
      <c r="CQ215" s="391"/>
      <c r="CR215" s="391"/>
      <c r="CS215" s="391"/>
      <c r="CT215" s="391"/>
      <c r="CU215" s="391"/>
      <c r="CV215" s="391"/>
      <c r="CW215" s="391"/>
      <c r="CX215" s="391"/>
      <c r="CY215" s="391"/>
      <c r="CZ215" s="391"/>
      <c r="DA215" s="391"/>
    </row>
    <row r="216" spans="1:105" s="124" customFormat="1" ht="14.25">
      <c r="A216" s="386"/>
      <c r="B216" s="386"/>
      <c r="C216" s="386"/>
      <c r="D216" s="386"/>
      <c r="E216" s="386"/>
      <c r="F216" s="386"/>
      <c r="G216" s="386"/>
      <c r="H216" s="396" t="s">
        <v>192</v>
      </c>
      <c r="I216" s="396"/>
      <c r="J216" s="396"/>
      <c r="K216" s="396"/>
      <c r="L216" s="396"/>
      <c r="M216" s="396"/>
      <c r="N216" s="396"/>
      <c r="O216" s="396"/>
      <c r="P216" s="396"/>
      <c r="Q216" s="396"/>
      <c r="R216" s="396"/>
      <c r="S216" s="396"/>
      <c r="T216" s="396"/>
      <c r="U216" s="396"/>
      <c r="V216" s="396"/>
      <c r="W216" s="396"/>
      <c r="X216" s="396"/>
      <c r="Y216" s="396"/>
      <c r="Z216" s="396"/>
      <c r="AA216" s="396"/>
      <c r="AB216" s="396"/>
      <c r="AC216" s="396"/>
      <c r="AD216" s="396"/>
      <c r="AE216" s="396"/>
      <c r="AF216" s="396"/>
      <c r="AG216" s="396"/>
      <c r="AH216" s="396"/>
      <c r="AI216" s="396"/>
      <c r="AJ216" s="396"/>
      <c r="AK216" s="396"/>
      <c r="AL216" s="396"/>
      <c r="AM216" s="396"/>
      <c r="AN216" s="396"/>
      <c r="AO216" s="396"/>
      <c r="AP216" s="396"/>
      <c r="AQ216" s="396"/>
      <c r="AR216" s="396"/>
      <c r="AS216" s="396"/>
      <c r="AT216" s="396"/>
      <c r="AU216" s="396"/>
      <c r="AV216" s="396"/>
      <c r="AW216" s="396"/>
      <c r="AX216" s="396"/>
      <c r="AY216" s="396"/>
      <c r="AZ216" s="396"/>
      <c r="BA216" s="396"/>
      <c r="BB216" s="396"/>
      <c r="BC216" s="397"/>
      <c r="BD216" s="398" t="s">
        <v>175</v>
      </c>
      <c r="BE216" s="398"/>
      <c r="BF216" s="398"/>
      <c r="BG216" s="398"/>
      <c r="BH216" s="398"/>
      <c r="BI216" s="398"/>
      <c r="BJ216" s="398"/>
      <c r="BK216" s="398"/>
      <c r="BL216" s="398"/>
      <c r="BM216" s="398"/>
      <c r="BN216" s="398"/>
      <c r="BO216" s="398"/>
      <c r="BP216" s="398"/>
      <c r="BQ216" s="398"/>
      <c r="BR216" s="398"/>
      <c r="BS216" s="398"/>
      <c r="BT216" s="398" t="s">
        <v>175</v>
      </c>
      <c r="BU216" s="398"/>
      <c r="BV216" s="398"/>
      <c r="BW216" s="398"/>
      <c r="BX216" s="398"/>
      <c r="BY216" s="398"/>
      <c r="BZ216" s="398"/>
      <c r="CA216" s="398"/>
      <c r="CB216" s="398"/>
      <c r="CC216" s="398"/>
      <c r="CD216" s="398"/>
      <c r="CE216" s="398"/>
      <c r="CF216" s="398"/>
      <c r="CG216" s="398"/>
      <c r="CH216" s="398"/>
      <c r="CI216" s="398"/>
      <c r="CJ216" s="399">
        <f>SUM(CJ205:CJ215)</f>
        <v>466035</v>
      </c>
      <c r="CK216" s="399"/>
      <c r="CL216" s="399"/>
      <c r="CM216" s="399"/>
      <c r="CN216" s="399"/>
      <c r="CO216" s="399"/>
      <c r="CP216" s="399"/>
      <c r="CQ216" s="399"/>
      <c r="CR216" s="399"/>
      <c r="CS216" s="399"/>
      <c r="CT216" s="399"/>
      <c r="CU216" s="399"/>
      <c r="CV216" s="399"/>
      <c r="CW216" s="399"/>
      <c r="CX216" s="399"/>
      <c r="CY216" s="399"/>
      <c r="CZ216" s="399"/>
      <c r="DA216" s="399"/>
    </row>
    <row r="217" spans="1:105" s="124" customFormat="1" ht="14.25">
      <c r="A217" s="132"/>
      <c r="B217" s="132"/>
      <c r="C217" s="132"/>
      <c r="D217" s="132"/>
      <c r="E217" s="132"/>
      <c r="F217" s="132"/>
      <c r="G217" s="132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</row>
    <row r="218" spans="1:105" s="124" customFormat="1" ht="40.5" customHeight="1">
      <c r="A218" s="393" t="s">
        <v>334</v>
      </c>
      <c r="B218" s="393"/>
      <c r="C218" s="393"/>
      <c r="D218" s="393"/>
      <c r="E218" s="393"/>
      <c r="F218" s="393"/>
      <c r="G218" s="393"/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  <c r="AA218" s="393"/>
      <c r="AB218" s="393"/>
      <c r="AC218" s="393"/>
      <c r="AD218" s="393"/>
      <c r="AE218" s="393"/>
      <c r="AF218" s="393"/>
      <c r="AG218" s="393"/>
      <c r="AH218" s="393"/>
      <c r="AI218" s="393"/>
      <c r="AJ218" s="393"/>
      <c r="AK218" s="393"/>
      <c r="AL218" s="393"/>
      <c r="AM218" s="393"/>
      <c r="AN218" s="393"/>
      <c r="AO218" s="393"/>
      <c r="AP218" s="393"/>
      <c r="AQ218" s="393"/>
      <c r="AR218" s="393"/>
      <c r="AS218" s="393"/>
      <c r="AT218" s="393"/>
      <c r="AU218" s="393"/>
      <c r="AV218" s="393"/>
      <c r="AW218" s="393"/>
      <c r="AX218" s="393"/>
      <c r="AY218" s="393"/>
      <c r="AZ218" s="393"/>
      <c r="BA218" s="393"/>
      <c r="BB218" s="393"/>
      <c r="BC218" s="393"/>
      <c r="BD218" s="393"/>
      <c r="BE218" s="393"/>
      <c r="BF218" s="393"/>
      <c r="BG218" s="393"/>
      <c r="BH218" s="393"/>
      <c r="BI218" s="393"/>
      <c r="BJ218" s="393"/>
      <c r="BK218" s="393"/>
      <c r="BL218" s="393"/>
      <c r="BM218" s="393"/>
      <c r="BN218" s="393"/>
      <c r="BO218" s="393"/>
      <c r="BP218" s="393"/>
      <c r="BQ218" s="393"/>
      <c r="BR218" s="393"/>
      <c r="BS218" s="393"/>
      <c r="BT218" s="393"/>
      <c r="BU218" s="393"/>
      <c r="BV218" s="393"/>
      <c r="BW218" s="393"/>
      <c r="BX218" s="393"/>
      <c r="BY218" s="393"/>
      <c r="BZ218" s="393"/>
      <c r="CA218" s="393"/>
      <c r="CB218" s="393"/>
      <c r="CC218" s="393"/>
      <c r="CD218" s="393"/>
      <c r="CE218" s="393"/>
      <c r="CF218" s="393"/>
      <c r="CG218" s="393"/>
      <c r="CH218" s="393"/>
      <c r="CI218" s="393"/>
      <c r="CJ218" s="393"/>
      <c r="CK218" s="393"/>
      <c r="CL218" s="393"/>
      <c r="CM218" s="393"/>
      <c r="CN218" s="393"/>
      <c r="CO218" s="393"/>
      <c r="CP218" s="393"/>
      <c r="CQ218" s="393"/>
      <c r="CR218" s="393"/>
      <c r="CS218" s="393"/>
      <c r="CT218" s="393"/>
      <c r="CU218" s="393"/>
      <c r="CV218" s="393"/>
      <c r="CW218" s="393"/>
      <c r="CX218" s="393"/>
      <c r="CY218" s="393"/>
      <c r="CZ218" s="393"/>
      <c r="DA218" s="393"/>
    </row>
    <row r="219" spans="1:105" s="124" customFormat="1" ht="14.25">
      <c r="A219" s="132"/>
      <c r="B219" s="132"/>
      <c r="C219" s="132"/>
      <c r="D219" s="132"/>
      <c r="E219" s="132"/>
      <c r="F219" s="132"/>
      <c r="G219" s="132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</row>
    <row r="220" spans="1:105" s="124" customFormat="1" ht="14.25">
      <c r="A220" s="386" t="s">
        <v>42</v>
      </c>
      <c r="B220" s="386"/>
      <c r="C220" s="386"/>
      <c r="D220" s="386"/>
      <c r="E220" s="386"/>
      <c r="F220" s="386"/>
      <c r="G220" s="386"/>
      <c r="H220" s="394" t="s">
        <v>335</v>
      </c>
      <c r="I220" s="394"/>
      <c r="J220" s="394"/>
      <c r="K220" s="394"/>
      <c r="L220" s="394"/>
      <c r="M220" s="394"/>
      <c r="N220" s="394"/>
      <c r="O220" s="394"/>
      <c r="P220" s="394"/>
      <c r="Q220" s="394"/>
      <c r="R220" s="394"/>
      <c r="S220" s="394"/>
      <c r="T220" s="394"/>
      <c r="U220" s="394"/>
      <c r="V220" s="394"/>
      <c r="W220" s="394"/>
      <c r="X220" s="394"/>
      <c r="Y220" s="394"/>
      <c r="Z220" s="394"/>
      <c r="AA220" s="394"/>
      <c r="AB220" s="394"/>
      <c r="AC220" s="394"/>
      <c r="AD220" s="394"/>
      <c r="AE220" s="394"/>
      <c r="AF220" s="394"/>
      <c r="AG220" s="394"/>
      <c r="AH220" s="394"/>
      <c r="AI220" s="394"/>
      <c r="AJ220" s="394"/>
      <c r="AK220" s="394"/>
      <c r="AL220" s="394"/>
      <c r="AM220" s="394"/>
      <c r="AN220" s="394"/>
      <c r="AO220" s="394"/>
      <c r="AP220" s="394"/>
      <c r="AQ220" s="394"/>
      <c r="AR220" s="394"/>
      <c r="AS220" s="394"/>
      <c r="AT220" s="394"/>
      <c r="AU220" s="394"/>
      <c r="AV220" s="394"/>
      <c r="AW220" s="394"/>
      <c r="AX220" s="394"/>
      <c r="AY220" s="394"/>
      <c r="AZ220" s="394"/>
      <c r="BA220" s="394"/>
      <c r="BB220" s="394"/>
      <c r="BC220" s="394"/>
      <c r="BD220" s="392" t="s">
        <v>328</v>
      </c>
      <c r="BE220" s="392"/>
      <c r="BF220" s="392"/>
      <c r="BG220" s="392"/>
      <c r="BH220" s="392"/>
      <c r="BI220" s="392"/>
      <c r="BJ220" s="392"/>
      <c r="BK220" s="392"/>
      <c r="BL220" s="392"/>
      <c r="BM220" s="392"/>
      <c r="BN220" s="392"/>
      <c r="BO220" s="392"/>
      <c r="BP220" s="392"/>
      <c r="BQ220" s="392"/>
      <c r="BR220" s="392"/>
      <c r="BS220" s="392"/>
      <c r="BT220" s="392">
        <v>12</v>
      </c>
      <c r="BU220" s="392"/>
      <c r="BV220" s="392"/>
      <c r="BW220" s="392"/>
      <c r="BX220" s="392"/>
      <c r="BY220" s="392"/>
      <c r="BZ220" s="392"/>
      <c r="CA220" s="392"/>
      <c r="CB220" s="392"/>
      <c r="CC220" s="392"/>
      <c r="CD220" s="392"/>
      <c r="CE220" s="392"/>
      <c r="CF220" s="392"/>
      <c r="CG220" s="392"/>
      <c r="CH220" s="392"/>
      <c r="CI220" s="392"/>
      <c r="CJ220" s="391">
        <v>10200</v>
      </c>
      <c r="CK220" s="391"/>
      <c r="CL220" s="391"/>
      <c r="CM220" s="391"/>
      <c r="CN220" s="391"/>
      <c r="CO220" s="391"/>
      <c r="CP220" s="391"/>
      <c r="CQ220" s="391"/>
      <c r="CR220" s="391"/>
      <c r="CS220" s="391"/>
      <c r="CT220" s="391"/>
      <c r="CU220" s="391"/>
      <c r="CV220" s="391"/>
      <c r="CW220" s="391"/>
      <c r="CX220" s="391"/>
      <c r="CY220" s="391"/>
      <c r="CZ220" s="391"/>
      <c r="DA220" s="391"/>
    </row>
    <row r="221" spans="1:105" s="124" customFormat="1" ht="14.25">
      <c r="A221" s="386" t="s">
        <v>214</v>
      </c>
      <c r="B221" s="386"/>
      <c r="C221" s="386"/>
      <c r="D221" s="386"/>
      <c r="E221" s="386"/>
      <c r="F221" s="386"/>
      <c r="G221" s="386"/>
      <c r="H221" s="394" t="s">
        <v>336</v>
      </c>
      <c r="I221" s="394"/>
      <c r="J221" s="394"/>
      <c r="K221" s="394"/>
      <c r="L221" s="394"/>
      <c r="M221" s="394"/>
      <c r="N221" s="394"/>
      <c r="O221" s="394"/>
      <c r="P221" s="394"/>
      <c r="Q221" s="394"/>
      <c r="R221" s="394"/>
      <c r="S221" s="394"/>
      <c r="T221" s="394"/>
      <c r="U221" s="394"/>
      <c r="V221" s="394"/>
      <c r="W221" s="394"/>
      <c r="X221" s="394"/>
      <c r="Y221" s="394"/>
      <c r="Z221" s="394"/>
      <c r="AA221" s="394"/>
      <c r="AB221" s="394"/>
      <c r="AC221" s="394"/>
      <c r="AD221" s="394"/>
      <c r="AE221" s="394"/>
      <c r="AF221" s="394"/>
      <c r="AG221" s="394"/>
      <c r="AH221" s="394"/>
      <c r="AI221" s="394"/>
      <c r="AJ221" s="394"/>
      <c r="AK221" s="394"/>
      <c r="AL221" s="394"/>
      <c r="AM221" s="394"/>
      <c r="AN221" s="394"/>
      <c r="AO221" s="394"/>
      <c r="AP221" s="394"/>
      <c r="AQ221" s="394"/>
      <c r="AR221" s="394"/>
      <c r="AS221" s="394"/>
      <c r="AT221" s="394"/>
      <c r="AU221" s="394"/>
      <c r="AV221" s="394"/>
      <c r="AW221" s="394"/>
      <c r="AX221" s="394"/>
      <c r="AY221" s="394"/>
      <c r="AZ221" s="394"/>
      <c r="BA221" s="394"/>
      <c r="BB221" s="394"/>
      <c r="BC221" s="394"/>
      <c r="BD221" s="392" t="s">
        <v>328</v>
      </c>
      <c r="BE221" s="392"/>
      <c r="BF221" s="392"/>
      <c r="BG221" s="392"/>
      <c r="BH221" s="392"/>
      <c r="BI221" s="392"/>
      <c r="BJ221" s="392"/>
      <c r="BK221" s="392"/>
      <c r="BL221" s="392"/>
      <c r="BM221" s="392"/>
      <c r="BN221" s="392"/>
      <c r="BO221" s="392"/>
      <c r="BP221" s="392"/>
      <c r="BQ221" s="392"/>
      <c r="BR221" s="392"/>
      <c r="BS221" s="392"/>
      <c r="BT221" s="392">
        <v>1</v>
      </c>
      <c r="BU221" s="392"/>
      <c r="BV221" s="392"/>
      <c r="BW221" s="392"/>
      <c r="BX221" s="392"/>
      <c r="BY221" s="392"/>
      <c r="BZ221" s="392"/>
      <c r="CA221" s="392"/>
      <c r="CB221" s="392"/>
      <c r="CC221" s="392"/>
      <c r="CD221" s="392"/>
      <c r="CE221" s="392"/>
      <c r="CF221" s="392"/>
      <c r="CG221" s="392"/>
      <c r="CH221" s="392"/>
      <c r="CI221" s="392"/>
      <c r="CJ221" s="391">
        <v>0</v>
      </c>
      <c r="CK221" s="391"/>
      <c r="CL221" s="391"/>
      <c r="CM221" s="391"/>
      <c r="CN221" s="391"/>
      <c r="CO221" s="391"/>
      <c r="CP221" s="391"/>
      <c r="CQ221" s="391"/>
      <c r="CR221" s="391"/>
      <c r="CS221" s="391"/>
      <c r="CT221" s="391"/>
      <c r="CU221" s="391"/>
      <c r="CV221" s="391"/>
      <c r="CW221" s="391"/>
      <c r="CX221" s="391"/>
      <c r="CY221" s="391"/>
      <c r="CZ221" s="391"/>
      <c r="DA221" s="391"/>
    </row>
    <row r="222" spans="1:105" s="138" customFormat="1" ht="14.25">
      <c r="A222" s="386" t="s">
        <v>225</v>
      </c>
      <c r="B222" s="386"/>
      <c r="C222" s="386"/>
      <c r="D222" s="386"/>
      <c r="E222" s="386"/>
      <c r="F222" s="386"/>
      <c r="G222" s="386"/>
      <c r="H222" s="394" t="s">
        <v>414</v>
      </c>
      <c r="I222" s="394"/>
      <c r="J222" s="394"/>
      <c r="K222" s="394"/>
      <c r="L222" s="394"/>
      <c r="M222" s="394"/>
      <c r="N222" s="394"/>
      <c r="O222" s="394"/>
      <c r="P222" s="394"/>
      <c r="Q222" s="394"/>
      <c r="R222" s="394"/>
      <c r="S222" s="394"/>
      <c r="T222" s="394"/>
      <c r="U222" s="394"/>
      <c r="V222" s="394"/>
      <c r="W222" s="394"/>
      <c r="X222" s="394"/>
      <c r="Y222" s="394"/>
      <c r="Z222" s="394"/>
      <c r="AA222" s="394"/>
      <c r="AB222" s="394"/>
      <c r="AC222" s="394"/>
      <c r="AD222" s="394"/>
      <c r="AE222" s="394"/>
      <c r="AF222" s="394"/>
      <c r="AG222" s="394"/>
      <c r="AH222" s="394"/>
      <c r="AI222" s="394"/>
      <c r="AJ222" s="394"/>
      <c r="AK222" s="394"/>
      <c r="AL222" s="394"/>
      <c r="AM222" s="394"/>
      <c r="AN222" s="394"/>
      <c r="AO222" s="394"/>
      <c r="AP222" s="394"/>
      <c r="AQ222" s="394"/>
      <c r="AR222" s="394"/>
      <c r="AS222" s="394"/>
      <c r="AT222" s="394"/>
      <c r="AU222" s="394"/>
      <c r="AV222" s="394"/>
      <c r="AW222" s="394"/>
      <c r="AX222" s="394"/>
      <c r="AY222" s="394"/>
      <c r="AZ222" s="394"/>
      <c r="BA222" s="394"/>
      <c r="BB222" s="394"/>
      <c r="BC222" s="394"/>
      <c r="BD222" s="392" t="s">
        <v>328</v>
      </c>
      <c r="BE222" s="392"/>
      <c r="BF222" s="392"/>
      <c r="BG222" s="392"/>
      <c r="BH222" s="392"/>
      <c r="BI222" s="392"/>
      <c r="BJ222" s="392"/>
      <c r="BK222" s="392"/>
      <c r="BL222" s="392"/>
      <c r="BM222" s="392"/>
      <c r="BN222" s="392"/>
      <c r="BO222" s="392"/>
      <c r="BP222" s="392"/>
      <c r="BQ222" s="392"/>
      <c r="BR222" s="392"/>
      <c r="BS222" s="392"/>
      <c r="BT222" s="392">
        <v>1</v>
      </c>
      <c r="BU222" s="392"/>
      <c r="BV222" s="392"/>
      <c r="BW222" s="392"/>
      <c r="BX222" s="392"/>
      <c r="BY222" s="392"/>
      <c r="BZ222" s="392"/>
      <c r="CA222" s="392"/>
      <c r="CB222" s="392"/>
      <c r="CC222" s="392"/>
      <c r="CD222" s="392"/>
      <c r="CE222" s="392"/>
      <c r="CF222" s="392"/>
      <c r="CG222" s="392"/>
      <c r="CH222" s="392"/>
      <c r="CI222" s="392"/>
      <c r="CJ222" s="391">
        <v>71600</v>
      </c>
      <c r="CK222" s="391"/>
      <c r="CL222" s="391"/>
      <c r="CM222" s="391"/>
      <c r="CN222" s="391"/>
      <c r="CO222" s="391"/>
      <c r="CP222" s="391"/>
      <c r="CQ222" s="391"/>
      <c r="CR222" s="391"/>
      <c r="CS222" s="391"/>
      <c r="CT222" s="391"/>
      <c r="CU222" s="391"/>
      <c r="CV222" s="391"/>
      <c r="CW222" s="391"/>
      <c r="CX222" s="391"/>
      <c r="CY222" s="391"/>
      <c r="CZ222" s="391"/>
      <c r="DA222" s="391"/>
    </row>
    <row r="223" spans="1:105" s="124" customFormat="1" ht="14.25">
      <c r="A223" s="395"/>
      <c r="B223" s="395"/>
      <c r="C223" s="395"/>
      <c r="D223" s="395"/>
      <c r="E223" s="395"/>
      <c r="F223" s="395"/>
      <c r="G223" s="395"/>
      <c r="H223" s="394"/>
      <c r="I223" s="394"/>
      <c r="J223" s="394"/>
      <c r="K223" s="394"/>
      <c r="L223" s="394"/>
      <c r="M223" s="394"/>
      <c r="N223" s="394"/>
      <c r="O223" s="394"/>
      <c r="P223" s="394"/>
      <c r="Q223" s="394"/>
      <c r="R223" s="394"/>
      <c r="S223" s="394"/>
      <c r="T223" s="394"/>
      <c r="U223" s="394"/>
      <c r="V223" s="394"/>
      <c r="W223" s="394"/>
      <c r="X223" s="394"/>
      <c r="Y223" s="394"/>
      <c r="Z223" s="394"/>
      <c r="AA223" s="394"/>
      <c r="AB223" s="394"/>
      <c r="AC223" s="394"/>
      <c r="AD223" s="394"/>
      <c r="AE223" s="394"/>
      <c r="AF223" s="394"/>
      <c r="AG223" s="394"/>
      <c r="AH223" s="394"/>
      <c r="AI223" s="394"/>
      <c r="AJ223" s="394"/>
      <c r="AK223" s="394"/>
      <c r="AL223" s="394"/>
      <c r="AM223" s="394"/>
      <c r="AN223" s="394"/>
      <c r="AO223" s="394"/>
      <c r="AP223" s="394"/>
      <c r="AQ223" s="394"/>
      <c r="AR223" s="394"/>
      <c r="AS223" s="394"/>
      <c r="AT223" s="394"/>
      <c r="AU223" s="394"/>
      <c r="AV223" s="394"/>
      <c r="AW223" s="394"/>
      <c r="AX223" s="394"/>
      <c r="AY223" s="394"/>
      <c r="AZ223" s="394"/>
      <c r="BA223" s="394"/>
      <c r="BB223" s="394"/>
      <c r="BC223" s="394"/>
      <c r="BD223" s="392"/>
      <c r="BE223" s="392"/>
      <c r="BF223" s="392"/>
      <c r="BG223" s="392"/>
      <c r="BH223" s="392"/>
      <c r="BI223" s="392"/>
      <c r="BJ223" s="392"/>
      <c r="BK223" s="392"/>
      <c r="BL223" s="392"/>
      <c r="BM223" s="392"/>
      <c r="BN223" s="392"/>
      <c r="BO223" s="392"/>
      <c r="BP223" s="392"/>
      <c r="BQ223" s="392"/>
      <c r="BR223" s="392"/>
      <c r="BS223" s="392"/>
      <c r="BT223" s="392"/>
      <c r="BU223" s="392"/>
      <c r="BV223" s="392"/>
      <c r="BW223" s="392"/>
      <c r="BX223" s="392"/>
      <c r="BY223" s="392"/>
      <c r="BZ223" s="392"/>
      <c r="CA223" s="392"/>
      <c r="CB223" s="392"/>
      <c r="CC223" s="392"/>
      <c r="CD223" s="392"/>
      <c r="CE223" s="392"/>
      <c r="CF223" s="392"/>
      <c r="CG223" s="392"/>
      <c r="CH223" s="392"/>
      <c r="CI223" s="392"/>
      <c r="CJ223" s="391"/>
      <c r="CK223" s="391"/>
      <c r="CL223" s="391"/>
      <c r="CM223" s="391"/>
      <c r="CN223" s="391"/>
      <c r="CO223" s="391"/>
      <c r="CP223" s="391"/>
      <c r="CQ223" s="391"/>
      <c r="CR223" s="391"/>
      <c r="CS223" s="391"/>
      <c r="CT223" s="391"/>
      <c r="CU223" s="391"/>
      <c r="CV223" s="391"/>
      <c r="CW223" s="391"/>
      <c r="CX223" s="391"/>
      <c r="CY223" s="391"/>
      <c r="CZ223" s="391"/>
      <c r="DA223" s="391"/>
    </row>
    <row r="224" spans="1:105" s="124" customFormat="1" ht="14.25">
      <c r="A224" s="386"/>
      <c r="B224" s="386"/>
      <c r="C224" s="386"/>
      <c r="D224" s="386"/>
      <c r="E224" s="386"/>
      <c r="F224" s="386"/>
      <c r="G224" s="386"/>
      <c r="H224" s="396" t="s">
        <v>192</v>
      </c>
      <c r="I224" s="396"/>
      <c r="J224" s="396"/>
      <c r="K224" s="396"/>
      <c r="L224" s="396"/>
      <c r="M224" s="396"/>
      <c r="N224" s="396"/>
      <c r="O224" s="396"/>
      <c r="P224" s="396"/>
      <c r="Q224" s="396"/>
      <c r="R224" s="396"/>
      <c r="S224" s="396"/>
      <c r="T224" s="396"/>
      <c r="U224" s="396"/>
      <c r="V224" s="396"/>
      <c r="W224" s="396"/>
      <c r="X224" s="396"/>
      <c r="Y224" s="396"/>
      <c r="Z224" s="396"/>
      <c r="AA224" s="396"/>
      <c r="AB224" s="396"/>
      <c r="AC224" s="396"/>
      <c r="AD224" s="396"/>
      <c r="AE224" s="396"/>
      <c r="AF224" s="396"/>
      <c r="AG224" s="396"/>
      <c r="AH224" s="396"/>
      <c r="AI224" s="396"/>
      <c r="AJ224" s="396"/>
      <c r="AK224" s="396"/>
      <c r="AL224" s="396"/>
      <c r="AM224" s="396"/>
      <c r="AN224" s="396"/>
      <c r="AO224" s="396"/>
      <c r="AP224" s="396"/>
      <c r="AQ224" s="396"/>
      <c r="AR224" s="396"/>
      <c r="AS224" s="396"/>
      <c r="AT224" s="396"/>
      <c r="AU224" s="396"/>
      <c r="AV224" s="396"/>
      <c r="AW224" s="396"/>
      <c r="AX224" s="396"/>
      <c r="AY224" s="396"/>
      <c r="AZ224" s="396"/>
      <c r="BA224" s="396"/>
      <c r="BB224" s="396"/>
      <c r="BC224" s="397"/>
      <c r="BD224" s="398" t="s">
        <v>175</v>
      </c>
      <c r="BE224" s="398"/>
      <c r="BF224" s="398"/>
      <c r="BG224" s="398"/>
      <c r="BH224" s="398"/>
      <c r="BI224" s="398"/>
      <c r="BJ224" s="398"/>
      <c r="BK224" s="398"/>
      <c r="BL224" s="398"/>
      <c r="BM224" s="398"/>
      <c r="BN224" s="398"/>
      <c r="BO224" s="398"/>
      <c r="BP224" s="398"/>
      <c r="BQ224" s="398"/>
      <c r="BR224" s="398"/>
      <c r="BS224" s="398"/>
      <c r="BT224" s="398" t="s">
        <v>175</v>
      </c>
      <c r="BU224" s="398"/>
      <c r="BV224" s="398"/>
      <c r="BW224" s="398"/>
      <c r="BX224" s="398"/>
      <c r="BY224" s="398"/>
      <c r="BZ224" s="398"/>
      <c r="CA224" s="398"/>
      <c r="CB224" s="398"/>
      <c r="CC224" s="398"/>
      <c r="CD224" s="398"/>
      <c r="CE224" s="398"/>
      <c r="CF224" s="398"/>
      <c r="CG224" s="398"/>
      <c r="CH224" s="398"/>
      <c r="CI224" s="398"/>
      <c r="CJ224" s="399">
        <f>SUM(CJ220:CJ223)</f>
        <v>81800</v>
      </c>
      <c r="CK224" s="399"/>
      <c r="CL224" s="399"/>
      <c r="CM224" s="399"/>
      <c r="CN224" s="399"/>
      <c r="CO224" s="399"/>
      <c r="CP224" s="399"/>
      <c r="CQ224" s="399"/>
      <c r="CR224" s="399"/>
      <c r="CS224" s="399"/>
      <c r="CT224" s="399"/>
      <c r="CU224" s="399"/>
      <c r="CV224" s="399"/>
      <c r="CW224" s="399"/>
      <c r="CX224" s="399"/>
      <c r="CY224" s="399"/>
      <c r="CZ224" s="399"/>
      <c r="DA224" s="399"/>
    </row>
    <row r="225" spans="1:105" s="124" customFormat="1" ht="14.25">
      <c r="A225" s="132"/>
      <c r="B225" s="132"/>
      <c r="C225" s="132"/>
      <c r="D225" s="132"/>
      <c r="E225" s="132"/>
      <c r="F225" s="132"/>
      <c r="G225" s="132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4"/>
      <c r="BE225" s="134"/>
      <c r="BF225" s="134"/>
      <c r="BG225" s="134"/>
      <c r="BH225" s="134"/>
      <c r="BI225" s="134"/>
      <c r="BJ225" s="134"/>
      <c r="BK225" s="134"/>
      <c r="BL225" s="134"/>
      <c r="BM225" s="134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  <c r="CT225" s="134"/>
      <c r="CU225" s="134"/>
      <c r="CV225" s="134"/>
      <c r="CW225" s="134"/>
      <c r="CX225" s="134"/>
      <c r="CY225" s="134"/>
      <c r="CZ225" s="134"/>
      <c r="DA225" s="134"/>
    </row>
    <row r="226" spans="1:105" s="124" customFormat="1" ht="33" customHeight="1">
      <c r="A226" s="393" t="s">
        <v>337</v>
      </c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  <c r="AA226" s="393"/>
      <c r="AB226" s="393"/>
      <c r="AC226" s="393"/>
      <c r="AD226" s="393"/>
      <c r="AE226" s="393"/>
      <c r="AF226" s="393"/>
      <c r="AG226" s="393"/>
      <c r="AH226" s="393"/>
      <c r="AI226" s="393"/>
      <c r="AJ226" s="393"/>
      <c r="AK226" s="393"/>
      <c r="AL226" s="393"/>
      <c r="AM226" s="393"/>
      <c r="AN226" s="393"/>
      <c r="AO226" s="393"/>
      <c r="AP226" s="393"/>
      <c r="AQ226" s="393"/>
      <c r="AR226" s="393"/>
      <c r="AS226" s="393"/>
      <c r="AT226" s="393"/>
      <c r="AU226" s="393"/>
      <c r="AV226" s="393"/>
      <c r="AW226" s="393"/>
      <c r="AX226" s="393"/>
      <c r="AY226" s="393"/>
      <c r="AZ226" s="393"/>
      <c r="BA226" s="393"/>
      <c r="BB226" s="393"/>
      <c r="BC226" s="393"/>
      <c r="BD226" s="393"/>
      <c r="BE226" s="393"/>
      <c r="BF226" s="393"/>
      <c r="BG226" s="393"/>
      <c r="BH226" s="393"/>
      <c r="BI226" s="393"/>
      <c r="BJ226" s="393"/>
      <c r="BK226" s="393"/>
      <c r="BL226" s="393"/>
      <c r="BM226" s="393"/>
      <c r="BN226" s="393"/>
      <c r="BO226" s="393"/>
      <c r="BP226" s="393"/>
      <c r="BQ226" s="393"/>
      <c r="BR226" s="393"/>
      <c r="BS226" s="393"/>
      <c r="BT226" s="393"/>
      <c r="BU226" s="393"/>
      <c r="BV226" s="393"/>
      <c r="BW226" s="393"/>
      <c r="BX226" s="393"/>
      <c r="BY226" s="393"/>
      <c r="BZ226" s="393"/>
      <c r="CA226" s="393"/>
      <c r="CB226" s="393"/>
      <c r="CC226" s="393"/>
      <c r="CD226" s="393"/>
      <c r="CE226" s="393"/>
      <c r="CF226" s="393"/>
      <c r="CG226" s="393"/>
      <c r="CH226" s="393"/>
      <c r="CI226" s="393"/>
      <c r="CJ226" s="393"/>
      <c r="CK226" s="393"/>
      <c r="CL226" s="393"/>
      <c r="CM226" s="393"/>
      <c r="CN226" s="393"/>
      <c r="CO226" s="393"/>
      <c r="CP226" s="393"/>
      <c r="CQ226" s="393"/>
      <c r="CR226" s="393"/>
      <c r="CS226" s="393"/>
      <c r="CT226" s="393"/>
      <c r="CU226" s="393"/>
      <c r="CV226" s="393"/>
      <c r="CW226" s="393"/>
      <c r="CX226" s="393"/>
      <c r="CY226" s="393"/>
      <c r="CZ226" s="393"/>
      <c r="DA226" s="393"/>
    </row>
    <row r="227" spans="1:105" s="124" customFormat="1" ht="14.25">
      <c r="A227" s="132"/>
      <c r="B227" s="132"/>
      <c r="C227" s="132"/>
      <c r="D227" s="132"/>
      <c r="E227" s="132"/>
      <c r="F227" s="132"/>
      <c r="G227" s="132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4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  <c r="CT227" s="134"/>
      <c r="CU227" s="134"/>
      <c r="CV227" s="134"/>
      <c r="CW227" s="134"/>
      <c r="CX227" s="134"/>
      <c r="CY227" s="134"/>
      <c r="CZ227" s="134"/>
      <c r="DA227" s="134"/>
    </row>
    <row r="228" spans="1:105" s="124" customFormat="1" ht="14.25">
      <c r="A228" s="386" t="s">
        <v>42</v>
      </c>
      <c r="B228" s="386"/>
      <c r="C228" s="386"/>
      <c r="D228" s="386"/>
      <c r="E228" s="386"/>
      <c r="F228" s="386"/>
      <c r="G228" s="386"/>
      <c r="H228" s="394" t="s">
        <v>338</v>
      </c>
      <c r="I228" s="394"/>
      <c r="J228" s="394"/>
      <c r="K228" s="394"/>
      <c r="L228" s="394"/>
      <c r="M228" s="394"/>
      <c r="N228" s="394"/>
      <c r="O228" s="394"/>
      <c r="P228" s="394"/>
      <c r="Q228" s="394"/>
      <c r="R228" s="394"/>
      <c r="S228" s="394"/>
      <c r="T228" s="394"/>
      <c r="U228" s="394"/>
      <c r="V228" s="394"/>
      <c r="W228" s="394"/>
      <c r="X228" s="394"/>
      <c r="Y228" s="394"/>
      <c r="Z228" s="394"/>
      <c r="AA228" s="394"/>
      <c r="AB228" s="394"/>
      <c r="AC228" s="394"/>
      <c r="AD228" s="394"/>
      <c r="AE228" s="394"/>
      <c r="AF228" s="394"/>
      <c r="AG228" s="394"/>
      <c r="AH228" s="394"/>
      <c r="AI228" s="394"/>
      <c r="AJ228" s="394"/>
      <c r="AK228" s="394"/>
      <c r="AL228" s="394"/>
      <c r="AM228" s="394"/>
      <c r="AN228" s="394"/>
      <c r="AO228" s="394"/>
      <c r="AP228" s="394"/>
      <c r="AQ228" s="394"/>
      <c r="AR228" s="394"/>
      <c r="AS228" s="394"/>
      <c r="AT228" s="394"/>
      <c r="AU228" s="394"/>
      <c r="AV228" s="394"/>
      <c r="AW228" s="394"/>
      <c r="AX228" s="394"/>
      <c r="AY228" s="394"/>
      <c r="AZ228" s="394"/>
      <c r="BA228" s="394"/>
      <c r="BB228" s="394"/>
      <c r="BC228" s="394"/>
      <c r="BD228" s="392" t="s">
        <v>328</v>
      </c>
      <c r="BE228" s="392"/>
      <c r="BF228" s="392"/>
      <c r="BG228" s="392"/>
      <c r="BH228" s="392"/>
      <c r="BI228" s="392"/>
      <c r="BJ228" s="392"/>
      <c r="BK228" s="392"/>
      <c r="BL228" s="392"/>
      <c r="BM228" s="392"/>
      <c r="BN228" s="392"/>
      <c r="BO228" s="392"/>
      <c r="BP228" s="392"/>
      <c r="BQ228" s="392"/>
      <c r="BR228" s="392"/>
      <c r="BS228" s="392"/>
      <c r="BT228" s="392">
        <v>12</v>
      </c>
      <c r="BU228" s="392"/>
      <c r="BV228" s="392"/>
      <c r="BW228" s="392"/>
      <c r="BX228" s="392"/>
      <c r="BY228" s="392"/>
      <c r="BZ228" s="392"/>
      <c r="CA228" s="392"/>
      <c r="CB228" s="392"/>
      <c r="CC228" s="392"/>
      <c r="CD228" s="392"/>
      <c r="CE228" s="392"/>
      <c r="CF228" s="392"/>
      <c r="CG228" s="392"/>
      <c r="CH228" s="392"/>
      <c r="CI228" s="392"/>
      <c r="CJ228" s="391">
        <v>100000</v>
      </c>
      <c r="CK228" s="391"/>
      <c r="CL228" s="391"/>
      <c r="CM228" s="391"/>
      <c r="CN228" s="391"/>
      <c r="CO228" s="391"/>
      <c r="CP228" s="391"/>
      <c r="CQ228" s="391"/>
      <c r="CR228" s="391"/>
      <c r="CS228" s="391"/>
      <c r="CT228" s="391"/>
      <c r="CU228" s="391"/>
      <c r="CV228" s="391"/>
      <c r="CW228" s="391"/>
      <c r="CX228" s="391"/>
      <c r="CY228" s="391"/>
      <c r="CZ228" s="391"/>
      <c r="DA228" s="391"/>
    </row>
    <row r="229" spans="1:105" s="124" customFormat="1" ht="14.25">
      <c r="A229" s="386" t="s">
        <v>214</v>
      </c>
      <c r="B229" s="386"/>
      <c r="C229" s="386"/>
      <c r="D229" s="386"/>
      <c r="E229" s="386"/>
      <c r="F229" s="386"/>
      <c r="G229" s="386"/>
      <c r="H229" s="394" t="s">
        <v>415</v>
      </c>
      <c r="I229" s="394"/>
      <c r="J229" s="394"/>
      <c r="K229" s="394"/>
      <c r="L229" s="394"/>
      <c r="M229" s="394"/>
      <c r="N229" s="394"/>
      <c r="O229" s="394"/>
      <c r="P229" s="394"/>
      <c r="Q229" s="394"/>
      <c r="R229" s="394"/>
      <c r="S229" s="394"/>
      <c r="T229" s="394"/>
      <c r="U229" s="394"/>
      <c r="V229" s="394"/>
      <c r="W229" s="394"/>
      <c r="X229" s="394"/>
      <c r="Y229" s="394"/>
      <c r="Z229" s="394"/>
      <c r="AA229" s="394"/>
      <c r="AB229" s="394"/>
      <c r="AC229" s="394"/>
      <c r="AD229" s="394"/>
      <c r="AE229" s="394"/>
      <c r="AF229" s="394"/>
      <c r="AG229" s="394"/>
      <c r="AH229" s="394"/>
      <c r="AI229" s="394"/>
      <c r="AJ229" s="394"/>
      <c r="AK229" s="394"/>
      <c r="AL229" s="394"/>
      <c r="AM229" s="394"/>
      <c r="AN229" s="394"/>
      <c r="AO229" s="394"/>
      <c r="AP229" s="394"/>
      <c r="AQ229" s="394"/>
      <c r="AR229" s="394"/>
      <c r="AS229" s="394"/>
      <c r="AT229" s="394"/>
      <c r="AU229" s="394"/>
      <c r="AV229" s="394"/>
      <c r="AW229" s="394"/>
      <c r="AX229" s="394"/>
      <c r="AY229" s="394"/>
      <c r="AZ229" s="394"/>
      <c r="BA229" s="394"/>
      <c r="BB229" s="394"/>
      <c r="BC229" s="394"/>
      <c r="BD229" s="392" t="s">
        <v>328</v>
      </c>
      <c r="BE229" s="392"/>
      <c r="BF229" s="392"/>
      <c r="BG229" s="392"/>
      <c r="BH229" s="392"/>
      <c r="BI229" s="392"/>
      <c r="BJ229" s="392"/>
      <c r="BK229" s="392"/>
      <c r="BL229" s="392"/>
      <c r="BM229" s="392"/>
      <c r="BN229" s="392"/>
      <c r="BO229" s="392"/>
      <c r="BP229" s="392"/>
      <c r="BQ229" s="392"/>
      <c r="BR229" s="392"/>
      <c r="BS229" s="392"/>
      <c r="BT229" s="392">
        <v>1</v>
      </c>
      <c r="BU229" s="392"/>
      <c r="BV229" s="392"/>
      <c r="BW229" s="392"/>
      <c r="BX229" s="392"/>
      <c r="BY229" s="392"/>
      <c r="BZ229" s="392"/>
      <c r="CA229" s="392"/>
      <c r="CB229" s="392"/>
      <c r="CC229" s="392"/>
      <c r="CD229" s="392"/>
      <c r="CE229" s="392"/>
      <c r="CF229" s="392"/>
      <c r="CG229" s="392"/>
      <c r="CH229" s="392"/>
      <c r="CI229" s="392"/>
      <c r="CJ229" s="391">
        <v>146776</v>
      </c>
      <c r="CK229" s="391"/>
      <c r="CL229" s="391"/>
      <c r="CM229" s="391"/>
      <c r="CN229" s="391"/>
      <c r="CO229" s="391"/>
      <c r="CP229" s="391"/>
      <c r="CQ229" s="391"/>
      <c r="CR229" s="391"/>
      <c r="CS229" s="391"/>
      <c r="CT229" s="391"/>
      <c r="CU229" s="391"/>
      <c r="CV229" s="391"/>
      <c r="CW229" s="391"/>
      <c r="CX229" s="391"/>
      <c r="CY229" s="391"/>
      <c r="CZ229" s="391"/>
      <c r="DA229" s="391"/>
    </row>
    <row r="230" spans="1:105" s="124" customFormat="1" ht="14.25">
      <c r="A230" s="386" t="s">
        <v>225</v>
      </c>
      <c r="B230" s="386"/>
      <c r="C230" s="386"/>
      <c r="D230" s="386"/>
      <c r="E230" s="386"/>
      <c r="F230" s="386"/>
      <c r="G230" s="386"/>
      <c r="H230" s="394" t="s">
        <v>339</v>
      </c>
      <c r="I230" s="394"/>
      <c r="J230" s="394"/>
      <c r="K230" s="394"/>
      <c r="L230" s="394"/>
      <c r="M230" s="394"/>
      <c r="N230" s="394"/>
      <c r="O230" s="394"/>
      <c r="P230" s="394"/>
      <c r="Q230" s="394"/>
      <c r="R230" s="394"/>
      <c r="S230" s="394"/>
      <c r="T230" s="394"/>
      <c r="U230" s="394"/>
      <c r="V230" s="394"/>
      <c r="W230" s="394"/>
      <c r="X230" s="394"/>
      <c r="Y230" s="394"/>
      <c r="Z230" s="394"/>
      <c r="AA230" s="394"/>
      <c r="AB230" s="394"/>
      <c r="AC230" s="394"/>
      <c r="AD230" s="394"/>
      <c r="AE230" s="394"/>
      <c r="AF230" s="394"/>
      <c r="AG230" s="394"/>
      <c r="AH230" s="394"/>
      <c r="AI230" s="394"/>
      <c r="AJ230" s="394"/>
      <c r="AK230" s="394"/>
      <c r="AL230" s="394"/>
      <c r="AM230" s="394"/>
      <c r="AN230" s="394"/>
      <c r="AO230" s="394"/>
      <c r="AP230" s="394"/>
      <c r="AQ230" s="394"/>
      <c r="AR230" s="394"/>
      <c r="AS230" s="394"/>
      <c r="AT230" s="394"/>
      <c r="AU230" s="394"/>
      <c r="AV230" s="394"/>
      <c r="AW230" s="394"/>
      <c r="AX230" s="394"/>
      <c r="AY230" s="394"/>
      <c r="AZ230" s="394"/>
      <c r="BA230" s="394"/>
      <c r="BB230" s="394"/>
      <c r="BC230" s="394"/>
      <c r="BD230" s="392" t="s">
        <v>328</v>
      </c>
      <c r="BE230" s="392"/>
      <c r="BF230" s="392"/>
      <c r="BG230" s="392"/>
      <c r="BH230" s="392"/>
      <c r="BI230" s="392"/>
      <c r="BJ230" s="392"/>
      <c r="BK230" s="392"/>
      <c r="BL230" s="392"/>
      <c r="BM230" s="392"/>
      <c r="BN230" s="392"/>
      <c r="BO230" s="392"/>
      <c r="BP230" s="392"/>
      <c r="BQ230" s="392"/>
      <c r="BR230" s="392"/>
      <c r="BS230" s="392"/>
      <c r="BT230" s="392">
        <v>1</v>
      </c>
      <c r="BU230" s="392"/>
      <c r="BV230" s="392"/>
      <c r="BW230" s="392"/>
      <c r="BX230" s="392"/>
      <c r="BY230" s="392"/>
      <c r="BZ230" s="392"/>
      <c r="CA230" s="392"/>
      <c r="CB230" s="392"/>
      <c r="CC230" s="392"/>
      <c r="CD230" s="392"/>
      <c r="CE230" s="392"/>
      <c r="CF230" s="392"/>
      <c r="CG230" s="392"/>
      <c r="CH230" s="392"/>
      <c r="CI230" s="392"/>
      <c r="CJ230" s="391">
        <v>100000</v>
      </c>
      <c r="CK230" s="391"/>
      <c r="CL230" s="391"/>
      <c r="CM230" s="391"/>
      <c r="CN230" s="391"/>
      <c r="CO230" s="391"/>
      <c r="CP230" s="391"/>
      <c r="CQ230" s="391"/>
      <c r="CR230" s="391"/>
      <c r="CS230" s="391"/>
      <c r="CT230" s="391"/>
      <c r="CU230" s="391"/>
      <c r="CV230" s="391"/>
      <c r="CW230" s="391"/>
      <c r="CX230" s="391"/>
      <c r="CY230" s="391"/>
      <c r="CZ230" s="391"/>
      <c r="DA230" s="391"/>
    </row>
    <row r="231" spans="1:105" s="124" customFormat="1" ht="14.25">
      <c r="A231" s="386" t="s">
        <v>277</v>
      </c>
      <c r="B231" s="386"/>
      <c r="C231" s="386"/>
      <c r="D231" s="386"/>
      <c r="E231" s="386"/>
      <c r="F231" s="386"/>
      <c r="G231" s="386"/>
      <c r="H231" s="394" t="s">
        <v>416</v>
      </c>
      <c r="I231" s="394"/>
      <c r="J231" s="394"/>
      <c r="K231" s="394"/>
      <c r="L231" s="394"/>
      <c r="M231" s="394"/>
      <c r="N231" s="394"/>
      <c r="O231" s="394"/>
      <c r="P231" s="394"/>
      <c r="Q231" s="394"/>
      <c r="R231" s="394"/>
      <c r="S231" s="394"/>
      <c r="T231" s="394"/>
      <c r="U231" s="394"/>
      <c r="V231" s="394"/>
      <c r="W231" s="394"/>
      <c r="X231" s="394"/>
      <c r="Y231" s="394"/>
      <c r="Z231" s="394"/>
      <c r="AA231" s="394"/>
      <c r="AB231" s="394"/>
      <c r="AC231" s="394"/>
      <c r="AD231" s="394"/>
      <c r="AE231" s="394"/>
      <c r="AF231" s="394"/>
      <c r="AG231" s="394"/>
      <c r="AH231" s="394"/>
      <c r="AI231" s="394"/>
      <c r="AJ231" s="394"/>
      <c r="AK231" s="394"/>
      <c r="AL231" s="394"/>
      <c r="AM231" s="394"/>
      <c r="AN231" s="394"/>
      <c r="AO231" s="394"/>
      <c r="AP231" s="394"/>
      <c r="AQ231" s="394"/>
      <c r="AR231" s="394"/>
      <c r="AS231" s="394"/>
      <c r="AT231" s="394"/>
      <c r="AU231" s="394"/>
      <c r="AV231" s="394"/>
      <c r="AW231" s="394"/>
      <c r="AX231" s="394"/>
      <c r="AY231" s="394"/>
      <c r="AZ231" s="394"/>
      <c r="BA231" s="394"/>
      <c r="BB231" s="394"/>
      <c r="BC231" s="394"/>
      <c r="BD231" s="392" t="s">
        <v>328</v>
      </c>
      <c r="BE231" s="392"/>
      <c r="BF231" s="392"/>
      <c r="BG231" s="392"/>
      <c r="BH231" s="392"/>
      <c r="BI231" s="392"/>
      <c r="BJ231" s="392"/>
      <c r="BK231" s="392"/>
      <c r="BL231" s="392"/>
      <c r="BM231" s="392"/>
      <c r="BN231" s="392"/>
      <c r="BO231" s="392"/>
      <c r="BP231" s="392"/>
      <c r="BQ231" s="392"/>
      <c r="BR231" s="392"/>
      <c r="BS231" s="392"/>
      <c r="BT231" s="392">
        <v>1</v>
      </c>
      <c r="BU231" s="392"/>
      <c r="BV231" s="392"/>
      <c r="BW231" s="392"/>
      <c r="BX231" s="392"/>
      <c r="BY231" s="392"/>
      <c r="BZ231" s="392"/>
      <c r="CA231" s="392"/>
      <c r="CB231" s="392"/>
      <c r="CC231" s="392"/>
      <c r="CD231" s="392"/>
      <c r="CE231" s="392"/>
      <c r="CF231" s="392"/>
      <c r="CG231" s="392"/>
      <c r="CH231" s="392"/>
      <c r="CI231" s="392"/>
      <c r="CJ231" s="391">
        <v>212424</v>
      </c>
      <c r="CK231" s="391"/>
      <c r="CL231" s="391"/>
      <c r="CM231" s="391"/>
      <c r="CN231" s="391"/>
      <c r="CO231" s="391"/>
      <c r="CP231" s="391"/>
      <c r="CQ231" s="391"/>
      <c r="CR231" s="391"/>
      <c r="CS231" s="391"/>
      <c r="CT231" s="391"/>
      <c r="CU231" s="391"/>
      <c r="CV231" s="391"/>
      <c r="CW231" s="391"/>
      <c r="CX231" s="391"/>
      <c r="CY231" s="391"/>
      <c r="CZ231" s="391"/>
      <c r="DA231" s="391"/>
    </row>
    <row r="232" spans="1:105" s="124" customFormat="1" ht="14.25">
      <c r="A232" s="395"/>
      <c r="B232" s="395"/>
      <c r="C232" s="395"/>
      <c r="D232" s="395"/>
      <c r="E232" s="395"/>
      <c r="F232" s="395"/>
      <c r="G232" s="395"/>
      <c r="H232" s="394"/>
      <c r="I232" s="394"/>
      <c r="J232" s="394"/>
      <c r="K232" s="394"/>
      <c r="L232" s="394"/>
      <c r="M232" s="394"/>
      <c r="N232" s="394"/>
      <c r="O232" s="394"/>
      <c r="P232" s="394"/>
      <c r="Q232" s="394"/>
      <c r="R232" s="394"/>
      <c r="S232" s="394"/>
      <c r="T232" s="394"/>
      <c r="U232" s="394"/>
      <c r="V232" s="394"/>
      <c r="W232" s="394"/>
      <c r="X232" s="394"/>
      <c r="Y232" s="394"/>
      <c r="Z232" s="394"/>
      <c r="AA232" s="394"/>
      <c r="AB232" s="394"/>
      <c r="AC232" s="394"/>
      <c r="AD232" s="394"/>
      <c r="AE232" s="394"/>
      <c r="AF232" s="394"/>
      <c r="AG232" s="394"/>
      <c r="AH232" s="394"/>
      <c r="AI232" s="394"/>
      <c r="AJ232" s="394"/>
      <c r="AK232" s="394"/>
      <c r="AL232" s="394"/>
      <c r="AM232" s="394"/>
      <c r="AN232" s="394"/>
      <c r="AO232" s="394"/>
      <c r="AP232" s="394"/>
      <c r="AQ232" s="394"/>
      <c r="AR232" s="394"/>
      <c r="AS232" s="394"/>
      <c r="AT232" s="394"/>
      <c r="AU232" s="394"/>
      <c r="AV232" s="394"/>
      <c r="AW232" s="394"/>
      <c r="AX232" s="394"/>
      <c r="AY232" s="394"/>
      <c r="AZ232" s="394"/>
      <c r="BA232" s="394"/>
      <c r="BB232" s="394"/>
      <c r="BC232" s="394"/>
      <c r="BD232" s="392"/>
      <c r="BE232" s="392"/>
      <c r="BF232" s="392"/>
      <c r="BG232" s="392"/>
      <c r="BH232" s="392"/>
      <c r="BI232" s="392"/>
      <c r="BJ232" s="392"/>
      <c r="BK232" s="392"/>
      <c r="BL232" s="392"/>
      <c r="BM232" s="392"/>
      <c r="BN232" s="392"/>
      <c r="BO232" s="392"/>
      <c r="BP232" s="392"/>
      <c r="BQ232" s="392"/>
      <c r="BR232" s="392"/>
      <c r="BS232" s="392"/>
      <c r="BT232" s="392"/>
      <c r="BU232" s="392"/>
      <c r="BV232" s="392"/>
      <c r="BW232" s="392"/>
      <c r="BX232" s="392"/>
      <c r="BY232" s="392"/>
      <c r="BZ232" s="392"/>
      <c r="CA232" s="392"/>
      <c r="CB232" s="392"/>
      <c r="CC232" s="392"/>
      <c r="CD232" s="392"/>
      <c r="CE232" s="392"/>
      <c r="CF232" s="392"/>
      <c r="CG232" s="392"/>
      <c r="CH232" s="392"/>
      <c r="CI232" s="392"/>
      <c r="CJ232" s="391"/>
      <c r="CK232" s="391"/>
      <c r="CL232" s="391"/>
      <c r="CM232" s="391"/>
      <c r="CN232" s="391"/>
      <c r="CO232" s="391"/>
      <c r="CP232" s="391"/>
      <c r="CQ232" s="391"/>
      <c r="CR232" s="391"/>
      <c r="CS232" s="391"/>
      <c r="CT232" s="391"/>
      <c r="CU232" s="391"/>
      <c r="CV232" s="391"/>
      <c r="CW232" s="391"/>
      <c r="CX232" s="391"/>
      <c r="CY232" s="391"/>
      <c r="CZ232" s="391"/>
      <c r="DA232" s="391"/>
    </row>
    <row r="233" spans="1:105" s="124" customFormat="1" ht="14.25">
      <c r="A233" s="386"/>
      <c r="B233" s="386"/>
      <c r="C233" s="386"/>
      <c r="D233" s="386"/>
      <c r="E233" s="386"/>
      <c r="F233" s="386"/>
      <c r="G233" s="386"/>
      <c r="H233" s="396" t="s">
        <v>192</v>
      </c>
      <c r="I233" s="396"/>
      <c r="J233" s="396"/>
      <c r="K233" s="396"/>
      <c r="L233" s="396"/>
      <c r="M233" s="396"/>
      <c r="N233" s="396"/>
      <c r="O233" s="396"/>
      <c r="P233" s="396"/>
      <c r="Q233" s="396"/>
      <c r="R233" s="396"/>
      <c r="S233" s="396"/>
      <c r="T233" s="396"/>
      <c r="U233" s="396"/>
      <c r="V233" s="396"/>
      <c r="W233" s="396"/>
      <c r="X233" s="396"/>
      <c r="Y233" s="396"/>
      <c r="Z233" s="396"/>
      <c r="AA233" s="396"/>
      <c r="AB233" s="396"/>
      <c r="AC233" s="396"/>
      <c r="AD233" s="396"/>
      <c r="AE233" s="396"/>
      <c r="AF233" s="396"/>
      <c r="AG233" s="396"/>
      <c r="AH233" s="396"/>
      <c r="AI233" s="396"/>
      <c r="AJ233" s="396"/>
      <c r="AK233" s="396"/>
      <c r="AL233" s="396"/>
      <c r="AM233" s="396"/>
      <c r="AN233" s="396"/>
      <c r="AO233" s="396"/>
      <c r="AP233" s="396"/>
      <c r="AQ233" s="396"/>
      <c r="AR233" s="396"/>
      <c r="AS233" s="396"/>
      <c r="AT233" s="396"/>
      <c r="AU233" s="396"/>
      <c r="AV233" s="396"/>
      <c r="AW233" s="396"/>
      <c r="AX233" s="396"/>
      <c r="AY233" s="396"/>
      <c r="AZ233" s="396"/>
      <c r="BA233" s="396"/>
      <c r="BB233" s="396"/>
      <c r="BC233" s="397"/>
      <c r="BD233" s="398" t="s">
        <v>175</v>
      </c>
      <c r="BE233" s="398"/>
      <c r="BF233" s="398"/>
      <c r="BG233" s="398"/>
      <c r="BH233" s="398"/>
      <c r="BI233" s="398"/>
      <c r="BJ233" s="398"/>
      <c r="BK233" s="398"/>
      <c r="BL233" s="398"/>
      <c r="BM233" s="398"/>
      <c r="BN233" s="398"/>
      <c r="BO233" s="398"/>
      <c r="BP233" s="398"/>
      <c r="BQ233" s="398"/>
      <c r="BR233" s="398"/>
      <c r="BS233" s="398"/>
      <c r="BT233" s="398" t="s">
        <v>175</v>
      </c>
      <c r="BU233" s="398"/>
      <c r="BV233" s="398"/>
      <c r="BW233" s="398"/>
      <c r="BX233" s="398"/>
      <c r="BY233" s="398"/>
      <c r="BZ233" s="398"/>
      <c r="CA233" s="398"/>
      <c r="CB233" s="398"/>
      <c r="CC233" s="398"/>
      <c r="CD233" s="398"/>
      <c r="CE233" s="398"/>
      <c r="CF233" s="398"/>
      <c r="CG233" s="398"/>
      <c r="CH233" s="398"/>
      <c r="CI233" s="398"/>
      <c r="CJ233" s="399">
        <f>SUM(CJ228:CJ232)</f>
        <v>559200</v>
      </c>
      <c r="CK233" s="399"/>
      <c r="CL233" s="399"/>
      <c r="CM233" s="399"/>
      <c r="CN233" s="399"/>
      <c r="CO233" s="399"/>
      <c r="CP233" s="399"/>
      <c r="CQ233" s="399"/>
      <c r="CR233" s="399"/>
      <c r="CS233" s="399"/>
      <c r="CT233" s="399"/>
      <c r="CU233" s="399"/>
      <c r="CV233" s="399"/>
      <c r="CW233" s="399"/>
      <c r="CX233" s="399"/>
      <c r="CY233" s="399"/>
      <c r="CZ233" s="399"/>
      <c r="DA233" s="399"/>
    </row>
    <row r="234" spans="1:105" s="124" customFormat="1" ht="14.25">
      <c r="A234" s="132"/>
      <c r="B234" s="132"/>
      <c r="C234" s="132"/>
      <c r="D234" s="132"/>
      <c r="E234" s="132"/>
      <c r="F234" s="132"/>
      <c r="G234" s="132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134"/>
      <c r="CQ234" s="134"/>
      <c r="CR234" s="134"/>
      <c r="CS234" s="134"/>
      <c r="CT234" s="134"/>
      <c r="CU234" s="134"/>
      <c r="CV234" s="134"/>
      <c r="CW234" s="134"/>
      <c r="CX234" s="134"/>
      <c r="CY234" s="134"/>
      <c r="CZ234" s="134"/>
      <c r="DA234" s="134"/>
    </row>
    <row r="235" spans="1:105" s="124" customFormat="1" ht="27.75" customHeight="1">
      <c r="A235" s="393" t="s">
        <v>340</v>
      </c>
      <c r="B235" s="393"/>
      <c r="C235" s="393"/>
      <c r="D235" s="393"/>
      <c r="E235" s="393"/>
      <c r="F235" s="393"/>
      <c r="G235" s="393"/>
      <c r="H235" s="393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  <c r="AJ235" s="393"/>
      <c r="AK235" s="393"/>
      <c r="AL235" s="393"/>
      <c r="AM235" s="393"/>
      <c r="AN235" s="393"/>
      <c r="AO235" s="393"/>
      <c r="AP235" s="393"/>
      <c r="AQ235" s="393"/>
      <c r="AR235" s="393"/>
      <c r="AS235" s="393"/>
      <c r="AT235" s="393"/>
      <c r="AU235" s="393"/>
      <c r="AV235" s="393"/>
      <c r="AW235" s="393"/>
      <c r="AX235" s="393"/>
      <c r="AY235" s="393"/>
      <c r="AZ235" s="393"/>
      <c r="BA235" s="393"/>
      <c r="BB235" s="393"/>
      <c r="BC235" s="393"/>
      <c r="BD235" s="393"/>
      <c r="BE235" s="393"/>
      <c r="BF235" s="393"/>
      <c r="BG235" s="393"/>
      <c r="BH235" s="393"/>
      <c r="BI235" s="393"/>
      <c r="BJ235" s="393"/>
      <c r="BK235" s="393"/>
      <c r="BL235" s="393"/>
      <c r="BM235" s="393"/>
      <c r="BN235" s="393"/>
      <c r="BO235" s="393"/>
      <c r="BP235" s="393"/>
      <c r="BQ235" s="393"/>
      <c r="BR235" s="393"/>
      <c r="BS235" s="393"/>
      <c r="BT235" s="393"/>
      <c r="BU235" s="393"/>
      <c r="BV235" s="393"/>
      <c r="BW235" s="393"/>
      <c r="BX235" s="393"/>
      <c r="BY235" s="393"/>
      <c r="BZ235" s="393"/>
      <c r="CA235" s="393"/>
      <c r="CB235" s="393"/>
      <c r="CC235" s="393"/>
      <c r="CD235" s="393"/>
      <c r="CE235" s="393"/>
      <c r="CF235" s="393"/>
      <c r="CG235" s="393"/>
      <c r="CH235" s="393"/>
      <c r="CI235" s="393"/>
      <c r="CJ235" s="393"/>
      <c r="CK235" s="393"/>
      <c r="CL235" s="393"/>
      <c r="CM235" s="393"/>
      <c r="CN235" s="393"/>
      <c r="CO235" s="393"/>
      <c r="CP235" s="393"/>
      <c r="CQ235" s="393"/>
      <c r="CR235" s="393"/>
      <c r="CS235" s="393"/>
      <c r="CT235" s="393"/>
      <c r="CU235" s="393"/>
      <c r="CV235" s="393"/>
      <c r="CW235" s="393"/>
      <c r="CX235" s="393"/>
      <c r="CY235" s="393"/>
      <c r="CZ235" s="393"/>
      <c r="DA235" s="393"/>
    </row>
    <row r="236" spans="1:105" s="124" customFormat="1" ht="14.25">
      <c r="A236" s="132"/>
      <c r="B236" s="132"/>
      <c r="C236" s="132"/>
      <c r="D236" s="132"/>
      <c r="E236" s="132"/>
      <c r="F236" s="132"/>
      <c r="G236" s="132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  <c r="CT236" s="134"/>
      <c r="CU236" s="134"/>
      <c r="CV236" s="134"/>
      <c r="CW236" s="134"/>
      <c r="CX236" s="134"/>
      <c r="CY236" s="134"/>
      <c r="CZ236" s="134"/>
      <c r="DA236" s="134"/>
    </row>
    <row r="237" spans="1:105" s="124" customFormat="1" ht="14.25">
      <c r="A237" s="386" t="s">
        <v>42</v>
      </c>
      <c r="B237" s="386"/>
      <c r="C237" s="386"/>
      <c r="D237" s="386"/>
      <c r="E237" s="386"/>
      <c r="F237" s="386"/>
      <c r="G237" s="386"/>
      <c r="H237" s="394"/>
      <c r="I237" s="394"/>
      <c r="J237" s="394"/>
      <c r="K237" s="394"/>
      <c r="L237" s="394"/>
      <c r="M237" s="394"/>
      <c r="N237" s="394"/>
      <c r="O237" s="394"/>
      <c r="P237" s="394"/>
      <c r="Q237" s="394"/>
      <c r="R237" s="394"/>
      <c r="S237" s="394"/>
      <c r="T237" s="394"/>
      <c r="U237" s="394"/>
      <c r="V237" s="394"/>
      <c r="W237" s="394"/>
      <c r="X237" s="394"/>
      <c r="Y237" s="394"/>
      <c r="Z237" s="394"/>
      <c r="AA237" s="394"/>
      <c r="AB237" s="394"/>
      <c r="AC237" s="394"/>
      <c r="AD237" s="394"/>
      <c r="AE237" s="394"/>
      <c r="AF237" s="394"/>
      <c r="AG237" s="394"/>
      <c r="AH237" s="394"/>
      <c r="AI237" s="394"/>
      <c r="AJ237" s="394"/>
      <c r="AK237" s="394"/>
      <c r="AL237" s="394"/>
      <c r="AM237" s="394"/>
      <c r="AN237" s="394"/>
      <c r="AO237" s="394"/>
      <c r="AP237" s="394"/>
      <c r="AQ237" s="394"/>
      <c r="AR237" s="394"/>
      <c r="AS237" s="394"/>
      <c r="AT237" s="394"/>
      <c r="AU237" s="394"/>
      <c r="AV237" s="394"/>
      <c r="AW237" s="394"/>
      <c r="AX237" s="394"/>
      <c r="AY237" s="394"/>
      <c r="AZ237" s="394"/>
      <c r="BA237" s="394"/>
      <c r="BB237" s="394"/>
      <c r="BC237" s="394"/>
      <c r="BD237" s="392" t="s">
        <v>328</v>
      </c>
      <c r="BE237" s="392"/>
      <c r="BF237" s="392"/>
      <c r="BG237" s="392"/>
      <c r="BH237" s="392"/>
      <c r="BI237" s="392"/>
      <c r="BJ237" s="392"/>
      <c r="BK237" s="392"/>
      <c r="BL237" s="392"/>
      <c r="BM237" s="392"/>
      <c r="BN237" s="392"/>
      <c r="BO237" s="392"/>
      <c r="BP237" s="392"/>
      <c r="BQ237" s="392"/>
      <c r="BR237" s="392"/>
      <c r="BS237" s="392"/>
      <c r="BT237" s="392"/>
      <c r="BU237" s="392"/>
      <c r="BV237" s="392"/>
      <c r="BW237" s="392"/>
      <c r="BX237" s="392"/>
      <c r="BY237" s="392"/>
      <c r="BZ237" s="392"/>
      <c r="CA237" s="392"/>
      <c r="CB237" s="392"/>
      <c r="CC237" s="392"/>
      <c r="CD237" s="392"/>
      <c r="CE237" s="392"/>
      <c r="CF237" s="392"/>
      <c r="CG237" s="392"/>
      <c r="CH237" s="392"/>
      <c r="CI237" s="392"/>
      <c r="CJ237" s="391">
        <v>0</v>
      </c>
      <c r="CK237" s="391"/>
      <c r="CL237" s="391"/>
      <c r="CM237" s="391"/>
      <c r="CN237" s="391"/>
      <c r="CO237" s="391"/>
      <c r="CP237" s="391"/>
      <c r="CQ237" s="391"/>
      <c r="CR237" s="391"/>
      <c r="CS237" s="391"/>
      <c r="CT237" s="391"/>
      <c r="CU237" s="391"/>
      <c r="CV237" s="391"/>
      <c r="CW237" s="391"/>
      <c r="CX237" s="391"/>
      <c r="CY237" s="391"/>
      <c r="CZ237" s="391"/>
      <c r="DA237" s="391"/>
    </row>
    <row r="238" spans="1:105" s="124" customFormat="1" ht="14.25">
      <c r="A238" s="386" t="s">
        <v>345</v>
      </c>
      <c r="B238" s="386"/>
      <c r="C238" s="386"/>
      <c r="D238" s="386"/>
      <c r="E238" s="386"/>
      <c r="F238" s="386"/>
      <c r="G238" s="386"/>
      <c r="H238" s="394"/>
      <c r="I238" s="394"/>
      <c r="J238" s="394"/>
      <c r="K238" s="394"/>
      <c r="L238" s="394"/>
      <c r="M238" s="394"/>
      <c r="N238" s="394"/>
      <c r="O238" s="394"/>
      <c r="P238" s="394"/>
      <c r="Q238" s="394"/>
      <c r="R238" s="394"/>
      <c r="S238" s="394"/>
      <c r="T238" s="394"/>
      <c r="U238" s="394"/>
      <c r="V238" s="394"/>
      <c r="W238" s="394"/>
      <c r="X238" s="394"/>
      <c r="Y238" s="394"/>
      <c r="Z238" s="394"/>
      <c r="AA238" s="394"/>
      <c r="AB238" s="394"/>
      <c r="AC238" s="394"/>
      <c r="AD238" s="394"/>
      <c r="AE238" s="394"/>
      <c r="AF238" s="394"/>
      <c r="AG238" s="394"/>
      <c r="AH238" s="394"/>
      <c r="AI238" s="394"/>
      <c r="AJ238" s="394"/>
      <c r="AK238" s="394"/>
      <c r="AL238" s="394"/>
      <c r="AM238" s="394"/>
      <c r="AN238" s="394"/>
      <c r="AO238" s="394"/>
      <c r="AP238" s="394"/>
      <c r="AQ238" s="394"/>
      <c r="AR238" s="394"/>
      <c r="AS238" s="394"/>
      <c r="AT238" s="394"/>
      <c r="AU238" s="394"/>
      <c r="AV238" s="394"/>
      <c r="AW238" s="394"/>
      <c r="AX238" s="394"/>
      <c r="AY238" s="394"/>
      <c r="AZ238" s="394"/>
      <c r="BA238" s="394"/>
      <c r="BB238" s="394"/>
      <c r="BC238" s="394"/>
      <c r="BD238" s="392" t="s">
        <v>328</v>
      </c>
      <c r="BE238" s="392"/>
      <c r="BF238" s="392"/>
      <c r="BG238" s="392"/>
      <c r="BH238" s="392"/>
      <c r="BI238" s="392"/>
      <c r="BJ238" s="392"/>
      <c r="BK238" s="392"/>
      <c r="BL238" s="392"/>
      <c r="BM238" s="392"/>
      <c r="BN238" s="392"/>
      <c r="BO238" s="392"/>
      <c r="BP238" s="392"/>
      <c r="BQ238" s="392"/>
      <c r="BR238" s="392"/>
      <c r="BS238" s="392"/>
      <c r="BT238" s="392"/>
      <c r="BU238" s="392"/>
      <c r="BV238" s="392"/>
      <c r="BW238" s="392"/>
      <c r="BX238" s="392"/>
      <c r="BY238" s="392"/>
      <c r="BZ238" s="392"/>
      <c r="CA238" s="392"/>
      <c r="CB238" s="392"/>
      <c r="CC238" s="392"/>
      <c r="CD238" s="392"/>
      <c r="CE238" s="392"/>
      <c r="CF238" s="392"/>
      <c r="CG238" s="392"/>
      <c r="CH238" s="392"/>
      <c r="CI238" s="392"/>
      <c r="CJ238" s="391">
        <v>0</v>
      </c>
      <c r="CK238" s="391"/>
      <c r="CL238" s="391"/>
      <c r="CM238" s="391"/>
      <c r="CN238" s="391"/>
      <c r="CO238" s="391"/>
      <c r="CP238" s="391"/>
      <c r="CQ238" s="391"/>
      <c r="CR238" s="391"/>
      <c r="CS238" s="391"/>
      <c r="CT238" s="391"/>
      <c r="CU238" s="391"/>
      <c r="CV238" s="391"/>
      <c r="CW238" s="391"/>
      <c r="CX238" s="391"/>
      <c r="CY238" s="391"/>
      <c r="CZ238" s="391"/>
      <c r="DA238" s="391"/>
    </row>
    <row r="239" spans="1:105" s="124" customFormat="1" ht="14.25">
      <c r="A239" s="386"/>
      <c r="B239" s="386"/>
      <c r="C239" s="386"/>
      <c r="D239" s="386"/>
      <c r="E239" s="386"/>
      <c r="F239" s="386"/>
      <c r="G239" s="386"/>
      <c r="H239" s="396" t="s">
        <v>192</v>
      </c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6"/>
      <c r="T239" s="396"/>
      <c r="U239" s="396"/>
      <c r="V239" s="396"/>
      <c r="W239" s="396"/>
      <c r="X239" s="396"/>
      <c r="Y239" s="396"/>
      <c r="Z239" s="396"/>
      <c r="AA239" s="396"/>
      <c r="AB239" s="396"/>
      <c r="AC239" s="396"/>
      <c r="AD239" s="396"/>
      <c r="AE239" s="396"/>
      <c r="AF239" s="396"/>
      <c r="AG239" s="396"/>
      <c r="AH239" s="396"/>
      <c r="AI239" s="396"/>
      <c r="AJ239" s="396"/>
      <c r="AK239" s="396"/>
      <c r="AL239" s="396"/>
      <c r="AM239" s="396"/>
      <c r="AN239" s="396"/>
      <c r="AO239" s="396"/>
      <c r="AP239" s="396"/>
      <c r="AQ239" s="396"/>
      <c r="AR239" s="396"/>
      <c r="AS239" s="396"/>
      <c r="AT239" s="396"/>
      <c r="AU239" s="396"/>
      <c r="AV239" s="396"/>
      <c r="AW239" s="396"/>
      <c r="AX239" s="396"/>
      <c r="AY239" s="396"/>
      <c r="AZ239" s="396"/>
      <c r="BA239" s="396"/>
      <c r="BB239" s="396"/>
      <c r="BC239" s="397"/>
      <c r="BD239" s="398" t="s">
        <v>175</v>
      </c>
      <c r="BE239" s="398"/>
      <c r="BF239" s="398"/>
      <c r="BG239" s="398"/>
      <c r="BH239" s="398"/>
      <c r="BI239" s="398"/>
      <c r="BJ239" s="398"/>
      <c r="BK239" s="398"/>
      <c r="BL239" s="398"/>
      <c r="BM239" s="398"/>
      <c r="BN239" s="398"/>
      <c r="BO239" s="398"/>
      <c r="BP239" s="398"/>
      <c r="BQ239" s="398"/>
      <c r="BR239" s="398"/>
      <c r="BS239" s="398"/>
      <c r="BT239" s="398" t="s">
        <v>175</v>
      </c>
      <c r="BU239" s="398"/>
      <c r="BV239" s="398"/>
      <c r="BW239" s="398"/>
      <c r="BX239" s="398"/>
      <c r="BY239" s="398"/>
      <c r="BZ239" s="398"/>
      <c r="CA239" s="398"/>
      <c r="CB239" s="398"/>
      <c r="CC239" s="398"/>
      <c r="CD239" s="398"/>
      <c r="CE239" s="398"/>
      <c r="CF239" s="398"/>
      <c r="CG239" s="398"/>
      <c r="CH239" s="398"/>
      <c r="CI239" s="398"/>
      <c r="CJ239" s="399">
        <f>CJ238+CJ237</f>
        <v>0</v>
      </c>
      <c r="CK239" s="399"/>
      <c r="CL239" s="399"/>
      <c r="CM239" s="399"/>
      <c r="CN239" s="399"/>
      <c r="CO239" s="399"/>
      <c r="CP239" s="399"/>
      <c r="CQ239" s="399"/>
      <c r="CR239" s="399"/>
      <c r="CS239" s="399"/>
      <c r="CT239" s="399"/>
      <c r="CU239" s="399"/>
      <c r="CV239" s="399"/>
      <c r="CW239" s="399"/>
      <c r="CX239" s="399"/>
      <c r="CY239" s="399"/>
      <c r="CZ239" s="399"/>
      <c r="DA239" s="399"/>
    </row>
    <row r="240" spans="1:105" s="124" customFormat="1" ht="14.25">
      <c r="A240" s="132"/>
      <c r="B240" s="132"/>
      <c r="C240" s="132"/>
      <c r="D240" s="132"/>
      <c r="E240" s="132"/>
      <c r="F240" s="132"/>
      <c r="G240" s="132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4"/>
      <c r="DA240" s="134"/>
    </row>
    <row r="241" spans="1:105" s="124" customFormat="1" ht="14.25">
      <c r="A241" s="400" t="s">
        <v>341</v>
      </c>
      <c r="B241" s="400"/>
      <c r="C241" s="400"/>
      <c r="D241" s="400"/>
      <c r="E241" s="400"/>
      <c r="F241" s="400"/>
      <c r="G241" s="400"/>
      <c r="H241" s="400"/>
      <c r="I241" s="400"/>
      <c r="J241" s="400"/>
      <c r="K241" s="400"/>
      <c r="L241" s="400"/>
      <c r="M241" s="400"/>
      <c r="N241" s="400"/>
      <c r="O241" s="400"/>
      <c r="P241" s="400"/>
      <c r="Q241" s="400"/>
      <c r="R241" s="400"/>
      <c r="S241" s="400"/>
      <c r="T241" s="400"/>
      <c r="U241" s="400"/>
      <c r="V241" s="400"/>
      <c r="W241" s="400"/>
      <c r="X241" s="400"/>
      <c r="Y241" s="400"/>
      <c r="Z241" s="400"/>
      <c r="AA241" s="400"/>
      <c r="AB241" s="400"/>
      <c r="AC241" s="400"/>
      <c r="AD241" s="400"/>
      <c r="AE241" s="400"/>
      <c r="AF241" s="400"/>
      <c r="AG241" s="400"/>
      <c r="AH241" s="400"/>
      <c r="AI241" s="400"/>
      <c r="AJ241" s="400"/>
      <c r="AK241" s="400"/>
      <c r="AL241" s="400"/>
      <c r="AM241" s="400"/>
      <c r="AN241" s="400"/>
      <c r="AO241" s="400"/>
      <c r="AP241" s="400"/>
      <c r="AQ241" s="400"/>
      <c r="AR241" s="400"/>
      <c r="AS241" s="400"/>
      <c r="AT241" s="400"/>
      <c r="AU241" s="400"/>
      <c r="AV241" s="400"/>
      <c r="AW241" s="400"/>
      <c r="AX241" s="400"/>
      <c r="AY241" s="400"/>
      <c r="AZ241" s="400"/>
      <c r="BA241" s="400"/>
      <c r="BB241" s="400"/>
      <c r="BC241" s="400"/>
      <c r="BD241" s="400"/>
      <c r="BE241" s="400"/>
      <c r="BF241" s="400"/>
      <c r="BG241" s="400"/>
      <c r="BH241" s="400"/>
      <c r="BI241" s="400"/>
      <c r="BJ241" s="400"/>
      <c r="BK241" s="400"/>
      <c r="BL241" s="400"/>
      <c r="BM241" s="400"/>
      <c r="BN241" s="400"/>
      <c r="BO241" s="400"/>
      <c r="BP241" s="400"/>
      <c r="BQ241" s="400"/>
      <c r="BR241" s="400"/>
      <c r="BS241" s="400"/>
      <c r="BT241" s="400"/>
      <c r="BU241" s="400"/>
      <c r="BV241" s="400"/>
      <c r="BW241" s="400"/>
      <c r="BX241" s="400"/>
      <c r="BY241" s="400"/>
      <c r="BZ241" s="400"/>
      <c r="CA241" s="400"/>
      <c r="CB241" s="400"/>
      <c r="CC241" s="400"/>
      <c r="CD241" s="400"/>
      <c r="CE241" s="400"/>
      <c r="CF241" s="400"/>
      <c r="CG241" s="400"/>
      <c r="CH241" s="400"/>
      <c r="CI241" s="400"/>
      <c r="CJ241" s="400"/>
      <c r="CK241" s="400"/>
      <c r="CL241" s="400"/>
      <c r="CM241" s="400"/>
      <c r="CN241" s="400"/>
      <c r="CO241" s="400"/>
      <c r="CP241" s="400"/>
      <c r="CQ241" s="400"/>
      <c r="CR241" s="400"/>
      <c r="CS241" s="400"/>
      <c r="CT241" s="400"/>
      <c r="CU241" s="400"/>
      <c r="CV241" s="400"/>
      <c r="CW241" s="400"/>
      <c r="CX241" s="400"/>
      <c r="CY241" s="400"/>
      <c r="CZ241" s="400"/>
      <c r="DA241" s="400"/>
    </row>
    <row r="242" spans="1:105" s="124" customFormat="1" ht="1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  <c r="AR242" s="135"/>
      <c r="AS242" s="135"/>
      <c r="AT242" s="135"/>
      <c r="AU242" s="135"/>
      <c r="AV242" s="135"/>
      <c r="AW242" s="135"/>
      <c r="AX242" s="135"/>
      <c r="AY242" s="135"/>
      <c r="AZ242" s="135"/>
      <c r="BA242" s="135"/>
      <c r="BB242" s="135"/>
      <c r="BC242" s="135"/>
      <c r="BD242" s="135"/>
      <c r="BE242" s="135"/>
      <c r="BF242" s="135"/>
      <c r="BG242" s="135"/>
      <c r="BH242" s="135"/>
      <c r="BI242" s="135"/>
      <c r="BJ242" s="135"/>
      <c r="BK242" s="135"/>
      <c r="BL242" s="135"/>
      <c r="BM242" s="135"/>
      <c r="BN242" s="135"/>
      <c r="BO242" s="135"/>
      <c r="BP242" s="135"/>
      <c r="BQ242" s="135"/>
      <c r="BR242" s="135"/>
      <c r="BS242" s="135"/>
      <c r="BT242" s="135"/>
      <c r="BU242" s="135"/>
      <c r="BV242" s="135"/>
      <c r="BW242" s="135"/>
      <c r="BX242" s="135"/>
      <c r="BY242" s="135"/>
      <c r="BZ242" s="135"/>
      <c r="CA242" s="135"/>
      <c r="CB242" s="135"/>
      <c r="CC242" s="135"/>
      <c r="CD242" s="135"/>
      <c r="CE242" s="135"/>
      <c r="CF242" s="135"/>
      <c r="CG242" s="135"/>
      <c r="CH242" s="135"/>
      <c r="CI242" s="135"/>
      <c r="CJ242" s="135"/>
      <c r="CK242" s="135"/>
      <c r="CL242" s="135"/>
      <c r="CM242" s="135"/>
      <c r="CN242" s="135"/>
      <c r="CO242" s="135"/>
      <c r="CP242" s="135"/>
      <c r="CQ242" s="135"/>
      <c r="CR242" s="135"/>
      <c r="CS242" s="135"/>
      <c r="CT242" s="135"/>
      <c r="CU242" s="135"/>
      <c r="CV242" s="135"/>
      <c r="CW242" s="135"/>
      <c r="CX242" s="135"/>
      <c r="CY242" s="135"/>
      <c r="CZ242" s="135"/>
      <c r="DA242" s="135"/>
    </row>
    <row r="243" spans="1:105" s="124" customFormat="1" ht="31.5" customHeight="1">
      <c r="A243" s="401" t="s">
        <v>64</v>
      </c>
      <c r="B243" s="402"/>
      <c r="C243" s="402"/>
      <c r="D243" s="402"/>
      <c r="E243" s="402"/>
      <c r="F243" s="402"/>
      <c r="G243" s="403"/>
      <c r="H243" s="401" t="s">
        <v>232</v>
      </c>
      <c r="I243" s="402"/>
      <c r="J243" s="402"/>
      <c r="K243" s="402"/>
      <c r="L243" s="402"/>
      <c r="M243" s="402"/>
      <c r="N243" s="402"/>
      <c r="O243" s="402"/>
      <c r="P243" s="402"/>
      <c r="Q243" s="402"/>
      <c r="R243" s="402"/>
      <c r="S243" s="402"/>
      <c r="T243" s="402"/>
      <c r="U243" s="402"/>
      <c r="V243" s="402"/>
      <c r="W243" s="402"/>
      <c r="X243" s="402"/>
      <c r="Y243" s="402"/>
      <c r="Z243" s="402"/>
      <c r="AA243" s="402"/>
      <c r="AB243" s="402"/>
      <c r="AC243" s="402"/>
      <c r="AD243" s="402"/>
      <c r="AE243" s="402"/>
      <c r="AF243" s="402"/>
      <c r="AG243" s="402"/>
      <c r="AH243" s="402"/>
      <c r="AI243" s="402"/>
      <c r="AJ243" s="402"/>
      <c r="AK243" s="402"/>
      <c r="AL243" s="402"/>
      <c r="AM243" s="402"/>
      <c r="AN243" s="402"/>
      <c r="AO243" s="402"/>
      <c r="AP243" s="402"/>
      <c r="AQ243" s="402"/>
      <c r="AR243" s="402"/>
      <c r="AS243" s="402"/>
      <c r="AT243" s="402"/>
      <c r="AU243" s="402"/>
      <c r="AV243" s="402"/>
      <c r="AW243" s="402"/>
      <c r="AX243" s="402"/>
      <c r="AY243" s="402"/>
      <c r="AZ243" s="402"/>
      <c r="BA243" s="402"/>
      <c r="BB243" s="402"/>
      <c r="BC243" s="402"/>
      <c r="BD243" s="402"/>
      <c r="BE243" s="402"/>
      <c r="BF243" s="402"/>
      <c r="BG243" s="402"/>
      <c r="BH243" s="402"/>
      <c r="BI243" s="402"/>
      <c r="BJ243" s="402"/>
      <c r="BK243" s="402"/>
      <c r="BL243" s="402"/>
      <c r="BM243" s="402"/>
      <c r="BN243" s="402"/>
      <c r="BO243" s="402"/>
      <c r="BP243" s="402"/>
      <c r="BQ243" s="402"/>
      <c r="BR243" s="402"/>
      <c r="BS243" s="403"/>
      <c r="BT243" s="401" t="s">
        <v>258</v>
      </c>
      <c r="BU243" s="402"/>
      <c r="BV243" s="402"/>
      <c r="BW243" s="402"/>
      <c r="BX243" s="402"/>
      <c r="BY243" s="402"/>
      <c r="BZ243" s="402"/>
      <c r="CA243" s="402"/>
      <c r="CB243" s="402"/>
      <c r="CC243" s="402"/>
      <c r="CD243" s="402"/>
      <c r="CE243" s="402"/>
      <c r="CF243" s="402"/>
      <c r="CG243" s="402"/>
      <c r="CH243" s="402"/>
      <c r="CI243" s="403"/>
      <c r="CJ243" s="401" t="s">
        <v>259</v>
      </c>
      <c r="CK243" s="402"/>
      <c r="CL243" s="402"/>
      <c r="CM243" s="402"/>
      <c r="CN243" s="402"/>
      <c r="CO243" s="402"/>
      <c r="CP243" s="402"/>
      <c r="CQ243" s="402"/>
      <c r="CR243" s="402"/>
      <c r="CS243" s="402"/>
      <c r="CT243" s="402"/>
      <c r="CU243" s="402"/>
      <c r="CV243" s="402"/>
      <c r="CW243" s="402"/>
      <c r="CX243" s="402"/>
      <c r="CY243" s="402"/>
      <c r="CZ243" s="402"/>
      <c r="DA243" s="403"/>
    </row>
    <row r="244" spans="1:105" s="124" customFormat="1" ht="14.25">
      <c r="A244" s="404">
        <v>1</v>
      </c>
      <c r="B244" s="405"/>
      <c r="C244" s="405"/>
      <c r="D244" s="405"/>
      <c r="E244" s="405"/>
      <c r="F244" s="405"/>
      <c r="G244" s="406"/>
      <c r="H244" s="404">
        <v>2</v>
      </c>
      <c r="I244" s="405"/>
      <c r="J244" s="405"/>
      <c r="K244" s="405"/>
      <c r="L244" s="405"/>
      <c r="M244" s="405"/>
      <c r="N244" s="405"/>
      <c r="O244" s="405"/>
      <c r="P244" s="405"/>
      <c r="Q244" s="405"/>
      <c r="R244" s="405"/>
      <c r="S244" s="405"/>
      <c r="T244" s="405"/>
      <c r="U244" s="405"/>
      <c r="V244" s="405"/>
      <c r="W244" s="405"/>
      <c r="X244" s="405"/>
      <c r="Y244" s="405"/>
      <c r="Z244" s="405"/>
      <c r="AA244" s="405"/>
      <c r="AB244" s="405"/>
      <c r="AC244" s="405"/>
      <c r="AD244" s="405"/>
      <c r="AE244" s="405"/>
      <c r="AF244" s="405"/>
      <c r="AG244" s="405"/>
      <c r="AH244" s="405"/>
      <c r="AI244" s="405"/>
      <c r="AJ244" s="405"/>
      <c r="AK244" s="405"/>
      <c r="AL244" s="405"/>
      <c r="AM244" s="405"/>
      <c r="AN244" s="405"/>
      <c r="AO244" s="405"/>
      <c r="AP244" s="405"/>
      <c r="AQ244" s="405"/>
      <c r="AR244" s="405"/>
      <c r="AS244" s="405"/>
      <c r="AT244" s="405"/>
      <c r="AU244" s="405"/>
      <c r="AV244" s="405"/>
      <c r="AW244" s="405"/>
      <c r="AX244" s="405"/>
      <c r="AY244" s="405"/>
      <c r="AZ244" s="405"/>
      <c r="BA244" s="405"/>
      <c r="BB244" s="405"/>
      <c r="BC244" s="405"/>
      <c r="BD244" s="405"/>
      <c r="BE244" s="405"/>
      <c r="BF244" s="405"/>
      <c r="BG244" s="405"/>
      <c r="BH244" s="405"/>
      <c r="BI244" s="405"/>
      <c r="BJ244" s="405"/>
      <c r="BK244" s="405"/>
      <c r="BL244" s="405"/>
      <c r="BM244" s="405"/>
      <c r="BN244" s="405"/>
      <c r="BO244" s="405"/>
      <c r="BP244" s="405"/>
      <c r="BQ244" s="405"/>
      <c r="BR244" s="405"/>
      <c r="BS244" s="406"/>
      <c r="BT244" s="404">
        <v>3</v>
      </c>
      <c r="BU244" s="405"/>
      <c r="BV244" s="405"/>
      <c r="BW244" s="405"/>
      <c r="BX244" s="405"/>
      <c r="BY244" s="405"/>
      <c r="BZ244" s="405"/>
      <c r="CA244" s="405"/>
      <c r="CB244" s="405"/>
      <c r="CC244" s="405"/>
      <c r="CD244" s="405"/>
      <c r="CE244" s="405"/>
      <c r="CF244" s="405"/>
      <c r="CG244" s="405"/>
      <c r="CH244" s="405"/>
      <c r="CI244" s="406"/>
      <c r="CJ244" s="404">
        <v>4</v>
      </c>
      <c r="CK244" s="405"/>
      <c r="CL244" s="405"/>
      <c r="CM244" s="405"/>
      <c r="CN244" s="405"/>
      <c r="CO244" s="405"/>
      <c r="CP244" s="405"/>
      <c r="CQ244" s="405"/>
      <c r="CR244" s="405"/>
      <c r="CS244" s="405"/>
      <c r="CT244" s="405"/>
      <c r="CU244" s="405"/>
      <c r="CV244" s="405"/>
      <c r="CW244" s="405"/>
      <c r="CX244" s="405"/>
      <c r="CY244" s="405"/>
      <c r="CZ244" s="405"/>
      <c r="DA244" s="406"/>
    </row>
    <row r="245" spans="1:105" s="124" customFormat="1" ht="14.25">
      <c r="A245" s="407"/>
      <c r="B245" s="408"/>
      <c r="C245" s="408"/>
      <c r="D245" s="408"/>
      <c r="E245" s="408"/>
      <c r="F245" s="408"/>
      <c r="G245" s="409"/>
      <c r="H245" s="410" t="s">
        <v>192</v>
      </c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411"/>
      <c r="W245" s="411"/>
      <c r="X245" s="411"/>
      <c r="Y245" s="411"/>
      <c r="Z245" s="411"/>
      <c r="AA245" s="411"/>
      <c r="AB245" s="411"/>
      <c r="AC245" s="411"/>
      <c r="AD245" s="411"/>
      <c r="AE245" s="411"/>
      <c r="AF245" s="411"/>
      <c r="AG245" s="411"/>
      <c r="AH245" s="411"/>
      <c r="AI245" s="411"/>
      <c r="AJ245" s="411"/>
      <c r="AK245" s="411"/>
      <c r="AL245" s="411"/>
      <c r="AM245" s="411"/>
      <c r="AN245" s="411"/>
      <c r="AO245" s="411"/>
      <c r="AP245" s="411"/>
      <c r="AQ245" s="411"/>
      <c r="AR245" s="411"/>
      <c r="AS245" s="411"/>
      <c r="AT245" s="411"/>
      <c r="AU245" s="411"/>
      <c r="AV245" s="411"/>
      <c r="AW245" s="411"/>
      <c r="AX245" s="411"/>
      <c r="AY245" s="411"/>
      <c r="AZ245" s="411"/>
      <c r="BA245" s="411"/>
      <c r="BB245" s="411"/>
      <c r="BC245" s="411"/>
      <c r="BD245" s="411"/>
      <c r="BE245" s="411"/>
      <c r="BF245" s="411"/>
      <c r="BG245" s="411"/>
      <c r="BH245" s="411"/>
      <c r="BI245" s="411"/>
      <c r="BJ245" s="411"/>
      <c r="BK245" s="411"/>
      <c r="BL245" s="411"/>
      <c r="BM245" s="411"/>
      <c r="BN245" s="411"/>
      <c r="BO245" s="411"/>
      <c r="BP245" s="411"/>
      <c r="BQ245" s="411"/>
      <c r="BR245" s="411"/>
      <c r="BS245" s="412"/>
      <c r="BT245" s="413" t="s">
        <v>175</v>
      </c>
      <c r="BU245" s="414"/>
      <c r="BV245" s="414"/>
      <c r="BW245" s="414"/>
      <c r="BX245" s="414"/>
      <c r="BY245" s="414"/>
      <c r="BZ245" s="414"/>
      <c r="CA245" s="414"/>
      <c r="CB245" s="414"/>
      <c r="CC245" s="414"/>
      <c r="CD245" s="414"/>
      <c r="CE245" s="414"/>
      <c r="CF245" s="414"/>
      <c r="CG245" s="414"/>
      <c r="CH245" s="414"/>
      <c r="CI245" s="415"/>
      <c r="CJ245" s="516">
        <f>CJ252+CJ266+CJ272+CJ278+CJ284</f>
        <v>481189</v>
      </c>
      <c r="CK245" s="517"/>
      <c r="CL245" s="517"/>
      <c r="CM245" s="517"/>
      <c r="CN245" s="517"/>
      <c r="CO245" s="517"/>
      <c r="CP245" s="517"/>
      <c r="CQ245" s="517"/>
      <c r="CR245" s="517"/>
      <c r="CS245" s="517"/>
      <c r="CT245" s="517"/>
      <c r="CU245" s="517"/>
      <c r="CV245" s="517"/>
      <c r="CW245" s="517"/>
      <c r="CX245" s="517"/>
      <c r="CY245" s="517"/>
      <c r="CZ245" s="517"/>
      <c r="DA245" s="518"/>
    </row>
    <row r="246" spans="1:105" s="124" customFormat="1" ht="14.25">
      <c r="A246" s="132"/>
      <c r="B246" s="132"/>
      <c r="C246" s="132"/>
      <c r="D246" s="132"/>
      <c r="E246" s="132"/>
      <c r="F246" s="132"/>
      <c r="G246" s="132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4"/>
      <c r="BU246" s="134"/>
      <c r="BV246" s="134"/>
      <c r="BW246" s="134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  <c r="CT246" s="134"/>
      <c r="CU246" s="134"/>
      <c r="CV246" s="134"/>
      <c r="CW246" s="134"/>
      <c r="CX246" s="134"/>
      <c r="CY246" s="134"/>
      <c r="CZ246" s="134"/>
      <c r="DA246" s="134"/>
    </row>
    <row r="247" spans="1:105" s="124" customFormat="1" ht="39" customHeight="1">
      <c r="A247" s="393" t="s">
        <v>342</v>
      </c>
      <c r="B247" s="393"/>
      <c r="C247" s="393"/>
      <c r="D247" s="393"/>
      <c r="E247" s="393"/>
      <c r="F247" s="393"/>
      <c r="G247" s="393"/>
      <c r="H247" s="393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C247" s="393"/>
      <c r="AD247" s="393"/>
      <c r="AE247" s="393"/>
      <c r="AF247" s="393"/>
      <c r="AG247" s="393"/>
      <c r="AH247" s="393"/>
      <c r="AI247" s="393"/>
      <c r="AJ247" s="393"/>
      <c r="AK247" s="393"/>
      <c r="AL247" s="393"/>
      <c r="AM247" s="393"/>
      <c r="AN247" s="393"/>
      <c r="AO247" s="393"/>
      <c r="AP247" s="393"/>
      <c r="AQ247" s="393"/>
      <c r="AR247" s="393"/>
      <c r="AS247" s="393"/>
      <c r="AT247" s="393"/>
      <c r="AU247" s="393"/>
      <c r="AV247" s="393"/>
      <c r="AW247" s="393"/>
      <c r="AX247" s="393"/>
      <c r="AY247" s="393"/>
      <c r="AZ247" s="393"/>
      <c r="BA247" s="393"/>
      <c r="BB247" s="393"/>
      <c r="BC247" s="393"/>
      <c r="BD247" s="393"/>
      <c r="BE247" s="393"/>
      <c r="BF247" s="393"/>
      <c r="BG247" s="393"/>
      <c r="BH247" s="393"/>
      <c r="BI247" s="393"/>
      <c r="BJ247" s="393"/>
      <c r="BK247" s="393"/>
      <c r="BL247" s="393"/>
      <c r="BM247" s="393"/>
      <c r="BN247" s="393"/>
      <c r="BO247" s="393"/>
      <c r="BP247" s="393"/>
      <c r="BQ247" s="393"/>
      <c r="BR247" s="393"/>
      <c r="BS247" s="393"/>
      <c r="BT247" s="393"/>
      <c r="BU247" s="393"/>
      <c r="BV247" s="393"/>
      <c r="BW247" s="393"/>
      <c r="BX247" s="393"/>
      <c r="BY247" s="393"/>
      <c r="BZ247" s="393"/>
      <c r="CA247" s="393"/>
      <c r="CB247" s="393"/>
      <c r="CC247" s="393"/>
      <c r="CD247" s="393"/>
      <c r="CE247" s="393"/>
      <c r="CF247" s="393"/>
      <c r="CG247" s="393"/>
      <c r="CH247" s="393"/>
      <c r="CI247" s="393"/>
      <c r="CJ247" s="393"/>
      <c r="CK247" s="393"/>
      <c r="CL247" s="393"/>
      <c r="CM247" s="393"/>
      <c r="CN247" s="393"/>
      <c r="CO247" s="393"/>
      <c r="CP247" s="393"/>
      <c r="CQ247" s="393"/>
      <c r="CR247" s="393"/>
      <c r="CS247" s="393"/>
      <c r="CT247" s="393"/>
      <c r="CU247" s="393"/>
      <c r="CV247" s="393"/>
      <c r="CW247" s="393"/>
      <c r="CX247" s="393"/>
      <c r="CY247" s="393"/>
      <c r="CZ247" s="393"/>
      <c r="DA247" s="393"/>
    </row>
    <row r="248" spans="1:105" s="124" customFormat="1" ht="14.25">
      <c r="A248" s="132"/>
      <c r="B248" s="132"/>
      <c r="C248" s="132"/>
      <c r="D248" s="132"/>
      <c r="E248" s="132"/>
      <c r="F248" s="132"/>
      <c r="G248" s="132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4"/>
      <c r="BE248" s="134"/>
      <c r="BF248" s="134"/>
      <c r="BG248" s="134"/>
      <c r="BH248" s="134"/>
      <c r="BI248" s="134"/>
      <c r="BJ248" s="134"/>
      <c r="BK248" s="134"/>
      <c r="BL248" s="134"/>
      <c r="BM248" s="134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  <c r="CT248" s="134"/>
      <c r="CU248" s="134"/>
      <c r="CV248" s="134"/>
      <c r="CW248" s="134"/>
      <c r="CX248" s="134"/>
      <c r="CY248" s="134"/>
      <c r="CZ248" s="134"/>
      <c r="DA248" s="134"/>
    </row>
    <row r="249" spans="1:105" s="124" customFormat="1" ht="14.25">
      <c r="A249" s="386" t="s">
        <v>42</v>
      </c>
      <c r="B249" s="386"/>
      <c r="C249" s="386"/>
      <c r="D249" s="386"/>
      <c r="E249" s="386"/>
      <c r="F249" s="386"/>
      <c r="G249" s="386"/>
      <c r="H249" s="387" t="s">
        <v>343</v>
      </c>
      <c r="I249" s="388"/>
      <c r="J249" s="388"/>
      <c r="K249" s="388"/>
      <c r="L249" s="388"/>
      <c r="M249" s="388"/>
      <c r="N249" s="388"/>
      <c r="O249" s="388"/>
      <c r="P249" s="388"/>
      <c r="Q249" s="388"/>
      <c r="R249" s="388"/>
      <c r="S249" s="388"/>
      <c r="T249" s="388"/>
      <c r="U249" s="388"/>
      <c r="V249" s="388"/>
      <c r="W249" s="388"/>
      <c r="X249" s="388"/>
      <c r="Y249" s="388"/>
      <c r="Z249" s="388"/>
      <c r="AA249" s="388"/>
      <c r="AB249" s="388"/>
      <c r="AC249" s="388"/>
      <c r="AD249" s="388"/>
      <c r="AE249" s="388"/>
      <c r="AF249" s="388"/>
      <c r="AG249" s="388"/>
      <c r="AH249" s="388"/>
      <c r="AI249" s="388"/>
      <c r="AJ249" s="388"/>
      <c r="AK249" s="388"/>
      <c r="AL249" s="388"/>
      <c r="AM249" s="388"/>
      <c r="AN249" s="388"/>
      <c r="AO249" s="388"/>
      <c r="AP249" s="388"/>
      <c r="AQ249" s="388"/>
      <c r="AR249" s="388"/>
      <c r="AS249" s="388"/>
      <c r="AT249" s="388"/>
      <c r="AU249" s="388"/>
      <c r="AV249" s="388"/>
      <c r="AW249" s="388"/>
      <c r="AX249" s="388"/>
      <c r="AY249" s="388"/>
      <c r="AZ249" s="388"/>
      <c r="BA249" s="388"/>
      <c r="BB249" s="388"/>
      <c r="BC249" s="388"/>
      <c r="BD249" s="388"/>
      <c r="BE249" s="388"/>
      <c r="BF249" s="388"/>
      <c r="BG249" s="388"/>
      <c r="BH249" s="388"/>
      <c r="BI249" s="388"/>
      <c r="BJ249" s="388"/>
      <c r="BK249" s="388"/>
      <c r="BL249" s="388"/>
      <c r="BM249" s="388"/>
      <c r="BN249" s="388"/>
      <c r="BO249" s="388"/>
      <c r="BP249" s="388"/>
      <c r="BQ249" s="388"/>
      <c r="BR249" s="388"/>
      <c r="BS249" s="389"/>
      <c r="BT249" s="392">
        <v>1</v>
      </c>
      <c r="BU249" s="392"/>
      <c r="BV249" s="392"/>
      <c r="BW249" s="392"/>
      <c r="BX249" s="392"/>
      <c r="BY249" s="392"/>
      <c r="BZ249" s="392"/>
      <c r="CA249" s="392"/>
      <c r="CB249" s="392"/>
      <c r="CC249" s="392"/>
      <c r="CD249" s="392"/>
      <c r="CE249" s="392"/>
      <c r="CF249" s="392"/>
      <c r="CG249" s="392"/>
      <c r="CH249" s="392"/>
      <c r="CI249" s="392"/>
      <c r="CJ249" s="391"/>
      <c r="CK249" s="391"/>
      <c r="CL249" s="391"/>
      <c r="CM249" s="391"/>
      <c r="CN249" s="391"/>
      <c r="CO249" s="391"/>
      <c r="CP249" s="391"/>
      <c r="CQ249" s="391"/>
      <c r="CR249" s="391"/>
      <c r="CS249" s="391"/>
      <c r="CT249" s="391"/>
      <c r="CU249" s="391"/>
      <c r="CV249" s="391"/>
      <c r="CW249" s="391"/>
      <c r="CX249" s="391"/>
      <c r="CY249" s="391"/>
      <c r="CZ249" s="391"/>
      <c r="DA249" s="391"/>
    </row>
    <row r="250" spans="1:105" s="124" customFormat="1" ht="14.25">
      <c r="A250" s="386" t="s">
        <v>214</v>
      </c>
      <c r="B250" s="386"/>
      <c r="C250" s="386"/>
      <c r="D250" s="386"/>
      <c r="E250" s="386"/>
      <c r="F250" s="386"/>
      <c r="G250" s="386"/>
      <c r="H250" s="387" t="s">
        <v>344</v>
      </c>
      <c r="I250" s="388"/>
      <c r="J250" s="388"/>
      <c r="K250" s="388"/>
      <c r="L250" s="388"/>
      <c r="M250" s="388"/>
      <c r="N250" s="388"/>
      <c r="O250" s="388"/>
      <c r="P250" s="388"/>
      <c r="Q250" s="388"/>
      <c r="R250" s="388"/>
      <c r="S250" s="388"/>
      <c r="T250" s="388"/>
      <c r="U250" s="388"/>
      <c r="V250" s="388"/>
      <c r="W250" s="388"/>
      <c r="X250" s="388"/>
      <c r="Y250" s="388"/>
      <c r="Z250" s="388"/>
      <c r="AA250" s="388"/>
      <c r="AB250" s="388"/>
      <c r="AC250" s="388"/>
      <c r="AD250" s="388"/>
      <c r="AE250" s="388"/>
      <c r="AF250" s="388"/>
      <c r="AG250" s="388"/>
      <c r="AH250" s="388"/>
      <c r="AI250" s="388"/>
      <c r="AJ250" s="388"/>
      <c r="AK250" s="388"/>
      <c r="AL250" s="388"/>
      <c r="AM250" s="388"/>
      <c r="AN250" s="388"/>
      <c r="AO250" s="388"/>
      <c r="AP250" s="388"/>
      <c r="AQ250" s="388"/>
      <c r="AR250" s="388"/>
      <c r="AS250" s="388"/>
      <c r="AT250" s="388"/>
      <c r="AU250" s="388"/>
      <c r="AV250" s="388"/>
      <c r="AW250" s="388"/>
      <c r="AX250" s="388"/>
      <c r="AY250" s="388"/>
      <c r="AZ250" s="388"/>
      <c r="BA250" s="388"/>
      <c r="BB250" s="388"/>
      <c r="BC250" s="388"/>
      <c r="BD250" s="388"/>
      <c r="BE250" s="388"/>
      <c r="BF250" s="388"/>
      <c r="BG250" s="388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9"/>
      <c r="BT250" s="392">
        <v>1</v>
      </c>
      <c r="BU250" s="392"/>
      <c r="BV250" s="392"/>
      <c r="BW250" s="392"/>
      <c r="BX250" s="392"/>
      <c r="BY250" s="392"/>
      <c r="BZ250" s="392"/>
      <c r="CA250" s="392"/>
      <c r="CB250" s="392"/>
      <c r="CC250" s="392"/>
      <c r="CD250" s="392"/>
      <c r="CE250" s="392"/>
      <c r="CF250" s="392"/>
      <c r="CG250" s="392"/>
      <c r="CH250" s="392"/>
      <c r="CI250" s="392"/>
      <c r="CJ250" s="391"/>
      <c r="CK250" s="391"/>
      <c r="CL250" s="391"/>
      <c r="CM250" s="391"/>
      <c r="CN250" s="391"/>
      <c r="CO250" s="391"/>
      <c r="CP250" s="391"/>
      <c r="CQ250" s="391"/>
      <c r="CR250" s="391"/>
      <c r="CS250" s="391"/>
      <c r="CT250" s="391"/>
      <c r="CU250" s="391"/>
      <c r="CV250" s="391"/>
      <c r="CW250" s="391"/>
      <c r="CX250" s="391"/>
      <c r="CY250" s="391"/>
      <c r="CZ250" s="391"/>
      <c r="DA250" s="391"/>
    </row>
    <row r="251" spans="1:105" s="124" customFormat="1" ht="14.25">
      <c r="A251" s="386" t="s">
        <v>345</v>
      </c>
      <c r="B251" s="386"/>
      <c r="C251" s="386"/>
      <c r="D251" s="386"/>
      <c r="E251" s="386"/>
      <c r="F251" s="386"/>
      <c r="G251" s="386"/>
      <c r="H251" s="416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417"/>
      <c r="Z251" s="417"/>
      <c r="AA251" s="417"/>
      <c r="AB251" s="417"/>
      <c r="AC251" s="417"/>
      <c r="AD251" s="417"/>
      <c r="AE251" s="417"/>
      <c r="AF251" s="417"/>
      <c r="AG251" s="417"/>
      <c r="AH251" s="417"/>
      <c r="AI251" s="417"/>
      <c r="AJ251" s="417"/>
      <c r="AK251" s="417"/>
      <c r="AL251" s="417"/>
      <c r="AM251" s="417"/>
      <c r="AN251" s="417"/>
      <c r="AO251" s="417"/>
      <c r="AP251" s="417"/>
      <c r="AQ251" s="417"/>
      <c r="AR251" s="417"/>
      <c r="AS251" s="417"/>
      <c r="AT251" s="417"/>
      <c r="AU251" s="417"/>
      <c r="AV251" s="417"/>
      <c r="AW251" s="417"/>
      <c r="AX251" s="417"/>
      <c r="AY251" s="417"/>
      <c r="AZ251" s="417"/>
      <c r="BA251" s="417"/>
      <c r="BB251" s="417"/>
      <c r="BC251" s="417"/>
      <c r="BD251" s="417"/>
      <c r="BE251" s="417"/>
      <c r="BF251" s="417"/>
      <c r="BG251" s="417"/>
      <c r="BH251" s="417"/>
      <c r="BI251" s="417"/>
      <c r="BJ251" s="417"/>
      <c r="BK251" s="417"/>
      <c r="BL251" s="417"/>
      <c r="BM251" s="417"/>
      <c r="BN251" s="417"/>
      <c r="BO251" s="417"/>
      <c r="BP251" s="417"/>
      <c r="BQ251" s="417"/>
      <c r="BR251" s="417"/>
      <c r="BS251" s="418"/>
      <c r="BT251" s="392"/>
      <c r="BU251" s="392"/>
      <c r="BV251" s="392"/>
      <c r="BW251" s="392"/>
      <c r="BX251" s="392"/>
      <c r="BY251" s="392"/>
      <c r="BZ251" s="392"/>
      <c r="CA251" s="392"/>
      <c r="CB251" s="392"/>
      <c r="CC251" s="392"/>
      <c r="CD251" s="392"/>
      <c r="CE251" s="392"/>
      <c r="CF251" s="392"/>
      <c r="CG251" s="392"/>
      <c r="CH251" s="392"/>
      <c r="CI251" s="392"/>
      <c r="CJ251" s="391"/>
      <c r="CK251" s="391"/>
      <c r="CL251" s="391"/>
      <c r="CM251" s="391"/>
      <c r="CN251" s="391"/>
      <c r="CO251" s="391"/>
      <c r="CP251" s="391"/>
      <c r="CQ251" s="391"/>
      <c r="CR251" s="391"/>
      <c r="CS251" s="391"/>
      <c r="CT251" s="391"/>
      <c r="CU251" s="391"/>
      <c r="CV251" s="391"/>
      <c r="CW251" s="391"/>
      <c r="CX251" s="391"/>
      <c r="CY251" s="391"/>
      <c r="CZ251" s="391"/>
      <c r="DA251" s="391"/>
    </row>
    <row r="252" spans="1:105" s="124" customFormat="1" ht="14.25">
      <c r="A252" s="386"/>
      <c r="B252" s="386"/>
      <c r="C252" s="386"/>
      <c r="D252" s="386"/>
      <c r="E252" s="386"/>
      <c r="F252" s="386"/>
      <c r="G252" s="386"/>
      <c r="H252" s="419" t="s">
        <v>192</v>
      </c>
      <c r="I252" s="396"/>
      <c r="J252" s="396"/>
      <c r="K252" s="396"/>
      <c r="L252" s="396"/>
      <c r="M252" s="396"/>
      <c r="N252" s="396"/>
      <c r="O252" s="396"/>
      <c r="P252" s="396"/>
      <c r="Q252" s="396"/>
      <c r="R252" s="396"/>
      <c r="S252" s="396"/>
      <c r="T252" s="396"/>
      <c r="U252" s="396"/>
      <c r="V252" s="396"/>
      <c r="W252" s="396"/>
      <c r="X252" s="396"/>
      <c r="Y252" s="396"/>
      <c r="Z252" s="396"/>
      <c r="AA252" s="396"/>
      <c r="AB252" s="396"/>
      <c r="AC252" s="396"/>
      <c r="AD252" s="396"/>
      <c r="AE252" s="396"/>
      <c r="AF252" s="396"/>
      <c r="AG252" s="396"/>
      <c r="AH252" s="396"/>
      <c r="AI252" s="396"/>
      <c r="AJ252" s="396"/>
      <c r="AK252" s="396"/>
      <c r="AL252" s="396"/>
      <c r="AM252" s="396"/>
      <c r="AN252" s="396"/>
      <c r="AO252" s="396"/>
      <c r="AP252" s="396"/>
      <c r="AQ252" s="396"/>
      <c r="AR252" s="396"/>
      <c r="AS252" s="396"/>
      <c r="AT252" s="396"/>
      <c r="AU252" s="396"/>
      <c r="AV252" s="396"/>
      <c r="AW252" s="396"/>
      <c r="AX252" s="396"/>
      <c r="AY252" s="396"/>
      <c r="AZ252" s="396"/>
      <c r="BA252" s="396"/>
      <c r="BB252" s="396"/>
      <c r="BC252" s="396"/>
      <c r="BD252" s="396"/>
      <c r="BE252" s="396"/>
      <c r="BF252" s="396"/>
      <c r="BG252" s="396"/>
      <c r="BH252" s="396"/>
      <c r="BI252" s="396"/>
      <c r="BJ252" s="396"/>
      <c r="BK252" s="396"/>
      <c r="BL252" s="396"/>
      <c r="BM252" s="396"/>
      <c r="BN252" s="396"/>
      <c r="BO252" s="396"/>
      <c r="BP252" s="396"/>
      <c r="BQ252" s="396"/>
      <c r="BR252" s="396"/>
      <c r="BS252" s="397"/>
      <c r="BT252" s="398" t="s">
        <v>175</v>
      </c>
      <c r="BU252" s="398"/>
      <c r="BV252" s="398"/>
      <c r="BW252" s="398"/>
      <c r="BX252" s="398"/>
      <c r="BY252" s="398"/>
      <c r="BZ252" s="398"/>
      <c r="CA252" s="398"/>
      <c r="CB252" s="398"/>
      <c r="CC252" s="398"/>
      <c r="CD252" s="398"/>
      <c r="CE252" s="398"/>
      <c r="CF252" s="398"/>
      <c r="CG252" s="398"/>
      <c r="CH252" s="398"/>
      <c r="CI252" s="398"/>
      <c r="CJ252" s="399">
        <f>SUM(CJ249:CJ251)</f>
        <v>0</v>
      </c>
      <c r="CK252" s="399"/>
      <c r="CL252" s="399"/>
      <c r="CM252" s="399"/>
      <c r="CN252" s="399"/>
      <c r="CO252" s="399"/>
      <c r="CP252" s="399"/>
      <c r="CQ252" s="399"/>
      <c r="CR252" s="399"/>
      <c r="CS252" s="399"/>
      <c r="CT252" s="399"/>
      <c r="CU252" s="399"/>
      <c r="CV252" s="399"/>
      <c r="CW252" s="399"/>
      <c r="CX252" s="399"/>
      <c r="CY252" s="399"/>
      <c r="CZ252" s="399"/>
      <c r="DA252" s="399"/>
    </row>
    <row r="253" spans="1:105" s="124" customFormat="1" ht="14.25">
      <c r="A253" s="132"/>
      <c r="B253" s="132"/>
      <c r="C253" s="132"/>
      <c r="D253" s="132"/>
      <c r="E253" s="132"/>
      <c r="F253" s="132"/>
      <c r="G253" s="132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4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  <c r="CJ253" s="134"/>
      <c r="CK253" s="134"/>
      <c r="CL253" s="134"/>
      <c r="CM253" s="134"/>
      <c r="CN253" s="134"/>
      <c r="CO253" s="134"/>
      <c r="CP253" s="134"/>
      <c r="CQ253" s="134"/>
      <c r="CR253" s="134"/>
      <c r="CS253" s="134"/>
      <c r="CT253" s="134"/>
      <c r="CU253" s="134"/>
      <c r="CV253" s="134"/>
      <c r="CW253" s="134"/>
      <c r="CX253" s="134"/>
      <c r="CY253" s="134"/>
      <c r="CZ253" s="134"/>
      <c r="DA253" s="134"/>
    </row>
    <row r="254" spans="1:105" s="124" customFormat="1" ht="36" customHeight="1">
      <c r="A254" s="393" t="s">
        <v>346</v>
      </c>
      <c r="B254" s="393"/>
      <c r="C254" s="393"/>
      <c r="D254" s="393"/>
      <c r="E254" s="393"/>
      <c r="F254" s="393"/>
      <c r="G254" s="393"/>
      <c r="H254" s="393"/>
      <c r="I254" s="393"/>
      <c r="J254" s="393"/>
      <c r="K254" s="393"/>
      <c r="L254" s="393"/>
      <c r="M254" s="393"/>
      <c r="N254" s="393"/>
      <c r="O254" s="393"/>
      <c r="P254" s="393"/>
      <c r="Q254" s="393"/>
      <c r="R254" s="393"/>
      <c r="S254" s="393"/>
      <c r="T254" s="393"/>
      <c r="U254" s="393"/>
      <c r="V254" s="393"/>
      <c r="W254" s="393"/>
      <c r="X254" s="393"/>
      <c r="Y254" s="393"/>
      <c r="Z254" s="393"/>
      <c r="AA254" s="393"/>
      <c r="AB254" s="393"/>
      <c r="AC254" s="393"/>
      <c r="AD254" s="393"/>
      <c r="AE254" s="393"/>
      <c r="AF254" s="393"/>
      <c r="AG254" s="393"/>
      <c r="AH254" s="393"/>
      <c r="AI254" s="393"/>
      <c r="AJ254" s="393"/>
      <c r="AK254" s="393"/>
      <c r="AL254" s="393"/>
      <c r="AM254" s="393"/>
      <c r="AN254" s="393"/>
      <c r="AO254" s="393"/>
      <c r="AP254" s="393"/>
      <c r="AQ254" s="393"/>
      <c r="AR254" s="393"/>
      <c r="AS254" s="393"/>
      <c r="AT254" s="393"/>
      <c r="AU254" s="393"/>
      <c r="AV254" s="393"/>
      <c r="AW254" s="393"/>
      <c r="AX254" s="393"/>
      <c r="AY254" s="393"/>
      <c r="AZ254" s="393"/>
      <c r="BA254" s="393"/>
      <c r="BB254" s="393"/>
      <c r="BC254" s="393"/>
      <c r="BD254" s="393"/>
      <c r="BE254" s="393"/>
      <c r="BF254" s="393"/>
      <c r="BG254" s="393"/>
      <c r="BH254" s="393"/>
      <c r="BI254" s="393"/>
      <c r="BJ254" s="393"/>
      <c r="BK254" s="393"/>
      <c r="BL254" s="393"/>
      <c r="BM254" s="393"/>
      <c r="BN254" s="393"/>
      <c r="BO254" s="393"/>
      <c r="BP254" s="393"/>
      <c r="BQ254" s="393"/>
      <c r="BR254" s="393"/>
      <c r="BS254" s="393"/>
      <c r="BT254" s="393"/>
      <c r="BU254" s="393"/>
      <c r="BV254" s="393"/>
      <c r="BW254" s="393"/>
      <c r="BX254" s="393"/>
      <c r="BY254" s="393"/>
      <c r="BZ254" s="393"/>
      <c r="CA254" s="393"/>
      <c r="CB254" s="393"/>
      <c r="CC254" s="393"/>
      <c r="CD254" s="393"/>
      <c r="CE254" s="393"/>
      <c r="CF254" s="393"/>
      <c r="CG254" s="393"/>
      <c r="CH254" s="393"/>
      <c r="CI254" s="393"/>
      <c r="CJ254" s="393"/>
      <c r="CK254" s="393"/>
      <c r="CL254" s="393"/>
      <c r="CM254" s="393"/>
      <c r="CN254" s="393"/>
      <c r="CO254" s="393"/>
      <c r="CP254" s="393"/>
      <c r="CQ254" s="393"/>
      <c r="CR254" s="393"/>
      <c r="CS254" s="393"/>
      <c r="CT254" s="393"/>
      <c r="CU254" s="393"/>
      <c r="CV254" s="393"/>
      <c r="CW254" s="393"/>
      <c r="CX254" s="393"/>
      <c r="CY254" s="393"/>
      <c r="CZ254" s="393"/>
      <c r="DA254" s="393"/>
    </row>
    <row r="255" spans="1:105" s="124" customFormat="1" ht="14.25">
      <c r="A255" s="132"/>
      <c r="B255" s="132"/>
      <c r="C255" s="132"/>
      <c r="D255" s="132"/>
      <c r="E255" s="132"/>
      <c r="F255" s="132"/>
      <c r="G255" s="132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4"/>
      <c r="BE255" s="134"/>
      <c r="BF255" s="134"/>
      <c r="BG255" s="134"/>
      <c r="BH255" s="134"/>
      <c r="BI255" s="134"/>
      <c r="BJ255" s="134"/>
      <c r="BK255" s="134"/>
      <c r="BL255" s="134"/>
      <c r="BM255" s="134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4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  <c r="CJ255" s="134"/>
      <c r="CK255" s="134"/>
      <c r="CL255" s="134"/>
      <c r="CM255" s="134"/>
      <c r="CN255" s="134"/>
      <c r="CO255" s="134"/>
      <c r="CP255" s="134"/>
      <c r="CQ255" s="134"/>
      <c r="CR255" s="134"/>
      <c r="CS255" s="134"/>
      <c r="CT255" s="134"/>
      <c r="CU255" s="134"/>
      <c r="CV255" s="134"/>
      <c r="CW255" s="134"/>
      <c r="CX255" s="134"/>
      <c r="CY255" s="134"/>
      <c r="CZ255" s="134"/>
      <c r="DA255" s="134"/>
    </row>
    <row r="256" spans="1:105" s="124" customFormat="1" ht="14.25">
      <c r="A256" s="386" t="s">
        <v>42</v>
      </c>
      <c r="B256" s="386"/>
      <c r="C256" s="386"/>
      <c r="D256" s="386"/>
      <c r="E256" s="386"/>
      <c r="F256" s="386"/>
      <c r="G256" s="386"/>
      <c r="H256" s="387" t="s">
        <v>343</v>
      </c>
      <c r="I256" s="388"/>
      <c r="J256" s="388"/>
      <c r="K256" s="388"/>
      <c r="L256" s="388"/>
      <c r="M256" s="388"/>
      <c r="N256" s="388"/>
      <c r="O256" s="388"/>
      <c r="P256" s="388"/>
      <c r="Q256" s="388"/>
      <c r="R256" s="388"/>
      <c r="S256" s="388"/>
      <c r="T256" s="388"/>
      <c r="U256" s="388"/>
      <c r="V256" s="388"/>
      <c r="W256" s="388"/>
      <c r="X256" s="388"/>
      <c r="Y256" s="388"/>
      <c r="Z256" s="388"/>
      <c r="AA256" s="388"/>
      <c r="AB256" s="388"/>
      <c r="AC256" s="388"/>
      <c r="AD256" s="388"/>
      <c r="AE256" s="388"/>
      <c r="AF256" s="388"/>
      <c r="AG256" s="388"/>
      <c r="AH256" s="388"/>
      <c r="AI256" s="388"/>
      <c r="AJ256" s="388"/>
      <c r="AK256" s="388"/>
      <c r="AL256" s="388"/>
      <c r="AM256" s="388"/>
      <c r="AN256" s="388"/>
      <c r="AO256" s="388"/>
      <c r="AP256" s="388"/>
      <c r="AQ256" s="388"/>
      <c r="AR256" s="388"/>
      <c r="AS256" s="388"/>
      <c r="AT256" s="388"/>
      <c r="AU256" s="388"/>
      <c r="AV256" s="388"/>
      <c r="AW256" s="388"/>
      <c r="AX256" s="388"/>
      <c r="AY256" s="388"/>
      <c r="AZ256" s="388"/>
      <c r="BA256" s="388"/>
      <c r="BB256" s="388"/>
      <c r="BC256" s="388"/>
      <c r="BD256" s="388"/>
      <c r="BE256" s="388"/>
      <c r="BF256" s="388"/>
      <c r="BG256" s="388"/>
      <c r="BH256" s="388"/>
      <c r="BI256" s="388"/>
      <c r="BJ256" s="388"/>
      <c r="BK256" s="388"/>
      <c r="BL256" s="388"/>
      <c r="BM256" s="388"/>
      <c r="BN256" s="388"/>
      <c r="BO256" s="388"/>
      <c r="BP256" s="388"/>
      <c r="BQ256" s="388"/>
      <c r="BR256" s="388"/>
      <c r="BS256" s="389"/>
      <c r="BT256" s="392">
        <v>1</v>
      </c>
      <c r="BU256" s="392"/>
      <c r="BV256" s="392"/>
      <c r="BW256" s="392"/>
      <c r="BX256" s="392"/>
      <c r="BY256" s="392"/>
      <c r="BZ256" s="392"/>
      <c r="CA256" s="392"/>
      <c r="CB256" s="392"/>
      <c r="CC256" s="392"/>
      <c r="CD256" s="392"/>
      <c r="CE256" s="392"/>
      <c r="CF256" s="392"/>
      <c r="CG256" s="392"/>
      <c r="CH256" s="392"/>
      <c r="CI256" s="392"/>
      <c r="CJ256" s="391">
        <v>81356</v>
      </c>
      <c r="CK256" s="391"/>
      <c r="CL256" s="391"/>
      <c r="CM256" s="391"/>
      <c r="CN256" s="391"/>
      <c r="CO256" s="391"/>
      <c r="CP256" s="391"/>
      <c r="CQ256" s="391"/>
      <c r="CR256" s="391"/>
      <c r="CS256" s="391"/>
      <c r="CT256" s="391"/>
      <c r="CU256" s="391"/>
      <c r="CV256" s="391"/>
      <c r="CW256" s="391"/>
      <c r="CX256" s="391"/>
      <c r="CY256" s="391"/>
      <c r="CZ256" s="391"/>
      <c r="DA256" s="391"/>
    </row>
    <row r="257" spans="1:105" s="124" customFormat="1" ht="14.25">
      <c r="A257" s="386" t="s">
        <v>214</v>
      </c>
      <c r="B257" s="386"/>
      <c r="C257" s="386"/>
      <c r="D257" s="386"/>
      <c r="E257" s="386"/>
      <c r="F257" s="386"/>
      <c r="G257" s="386"/>
      <c r="H257" s="387" t="s">
        <v>347</v>
      </c>
      <c r="I257" s="388"/>
      <c r="J257" s="388"/>
      <c r="K257" s="388"/>
      <c r="L257" s="388"/>
      <c r="M257" s="388"/>
      <c r="N257" s="388"/>
      <c r="O257" s="388"/>
      <c r="P257" s="388"/>
      <c r="Q257" s="388"/>
      <c r="R257" s="388"/>
      <c r="S257" s="388"/>
      <c r="T257" s="388"/>
      <c r="U257" s="388"/>
      <c r="V257" s="388"/>
      <c r="W257" s="388"/>
      <c r="X257" s="388"/>
      <c r="Y257" s="388"/>
      <c r="Z257" s="388"/>
      <c r="AA257" s="388"/>
      <c r="AB257" s="388"/>
      <c r="AC257" s="388"/>
      <c r="AD257" s="388"/>
      <c r="AE257" s="388"/>
      <c r="AF257" s="388"/>
      <c r="AG257" s="388"/>
      <c r="AH257" s="388"/>
      <c r="AI257" s="388"/>
      <c r="AJ257" s="388"/>
      <c r="AK257" s="388"/>
      <c r="AL257" s="388"/>
      <c r="AM257" s="388"/>
      <c r="AN257" s="388"/>
      <c r="AO257" s="388"/>
      <c r="AP257" s="388"/>
      <c r="AQ257" s="388"/>
      <c r="AR257" s="388"/>
      <c r="AS257" s="388"/>
      <c r="AT257" s="388"/>
      <c r="AU257" s="388"/>
      <c r="AV257" s="388"/>
      <c r="AW257" s="388"/>
      <c r="AX257" s="388"/>
      <c r="AY257" s="388"/>
      <c r="AZ257" s="388"/>
      <c r="BA257" s="388"/>
      <c r="BB257" s="388"/>
      <c r="BC257" s="388"/>
      <c r="BD257" s="388"/>
      <c r="BE257" s="388"/>
      <c r="BF257" s="388"/>
      <c r="BG257" s="388"/>
      <c r="BH257" s="388"/>
      <c r="BI257" s="388"/>
      <c r="BJ257" s="388"/>
      <c r="BK257" s="388"/>
      <c r="BL257" s="388"/>
      <c r="BM257" s="388"/>
      <c r="BN257" s="388"/>
      <c r="BO257" s="388"/>
      <c r="BP257" s="388"/>
      <c r="BQ257" s="388"/>
      <c r="BR257" s="388"/>
      <c r="BS257" s="389"/>
      <c r="BT257" s="392">
        <v>1</v>
      </c>
      <c r="BU257" s="392"/>
      <c r="BV257" s="392"/>
      <c r="BW257" s="392"/>
      <c r="BX257" s="392"/>
      <c r="BY257" s="392"/>
      <c r="BZ257" s="392"/>
      <c r="CA257" s="392"/>
      <c r="CB257" s="392"/>
      <c r="CC257" s="392"/>
      <c r="CD257" s="392"/>
      <c r="CE257" s="392"/>
      <c r="CF257" s="392"/>
      <c r="CG257" s="392"/>
      <c r="CH257" s="392"/>
      <c r="CI257" s="392"/>
      <c r="CJ257" s="391">
        <v>9600</v>
      </c>
      <c r="CK257" s="391"/>
      <c r="CL257" s="391"/>
      <c r="CM257" s="391"/>
      <c r="CN257" s="391"/>
      <c r="CO257" s="391"/>
      <c r="CP257" s="391"/>
      <c r="CQ257" s="391"/>
      <c r="CR257" s="391"/>
      <c r="CS257" s="391"/>
      <c r="CT257" s="391"/>
      <c r="CU257" s="391"/>
      <c r="CV257" s="391"/>
      <c r="CW257" s="391"/>
      <c r="CX257" s="391"/>
      <c r="CY257" s="391"/>
      <c r="CZ257" s="391"/>
      <c r="DA257" s="391"/>
    </row>
    <row r="258" spans="1:105" s="124" customFormat="1" ht="14.25">
      <c r="A258" s="386" t="s">
        <v>225</v>
      </c>
      <c r="B258" s="386"/>
      <c r="C258" s="386"/>
      <c r="D258" s="386"/>
      <c r="E258" s="386"/>
      <c r="F258" s="386"/>
      <c r="G258" s="386"/>
      <c r="H258" s="387" t="s">
        <v>348</v>
      </c>
      <c r="I258" s="388"/>
      <c r="J258" s="388"/>
      <c r="K258" s="388"/>
      <c r="L258" s="388"/>
      <c r="M258" s="388"/>
      <c r="N258" s="388"/>
      <c r="O258" s="388"/>
      <c r="P258" s="388"/>
      <c r="Q258" s="388"/>
      <c r="R258" s="388"/>
      <c r="S258" s="388"/>
      <c r="T258" s="388"/>
      <c r="U258" s="388"/>
      <c r="V258" s="388"/>
      <c r="W258" s="388"/>
      <c r="X258" s="388"/>
      <c r="Y258" s="388"/>
      <c r="Z258" s="388"/>
      <c r="AA258" s="388"/>
      <c r="AB258" s="388"/>
      <c r="AC258" s="388"/>
      <c r="AD258" s="388"/>
      <c r="AE258" s="388"/>
      <c r="AF258" s="388"/>
      <c r="AG258" s="388"/>
      <c r="AH258" s="388"/>
      <c r="AI258" s="388"/>
      <c r="AJ258" s="388"/>
      <c r="AK258" s="388"/>
      <c r="AL258" s="388"/>
      <c r="AM258" s="388"/>
      <c r="AN258" s="388"/>
      <c r="AO258" s="388"/>
      <c r="AP258" s="388"/>
      <c r="AQ258" s="388"/>
      <c r="AR258" s="388"/>
      <c r="AS258" s="388"/>
      <c r="AT258" s="388"/>
      <c r="AU258" s="388"/>
      <c r="AV258" s="388"/>
      <c r="AW258" s="388"/>
      <c r="AX258" s="388"/>
      <c r="AY258" s="388"/>
      <c r="AZ258" s="388"/>
      <c r="BA258" s="388"/>
      <c r="BB258" s="388"/>
      <c r="BC258" s="388"/>
      <c r="BD258" s="388"/>
      <c r="BE258" s="388"/>
      <c r="BF258" s="388"/>
      <c r="BG258" s="388"/>
      <c r="BH258" s="388"/>
      <c r="BI258" s="388"/>
      <c r="BJ258" s="388"/>
      <c r="BK258" s="388"/>
      <c r="BL258" s="388"/>
      <c r="BM258" s="388"/>
      <c r="BN258" s="388"/>
      <c r="BO258" s="388"/>
      <c r="BP258" s="388"/>
      <c r="BQ258" s="388"/>
      <c r="BR258" s="388"/>
      <c r="BS258" s="389"/>
      <c r="BT258" s="392">
        <v>4</v>
      </c>
      <c r="BU258" s="392"/>
      <c r="BV258" s="392"/>
      <c r="BW258" s="392"/>
      <c r="BX258" s="392"/>
      <c r="BY258" s="392"/>
      <c r="BZ258" s="392"/>
      <c r="CA258" s="392"/>
      <c r="CB258" s="392"/>
      <c r="CC258" s="392"/>
      <c r="CD258" s="392"/>
      <c r="CE258" s="392"/>
      <c r="CF258" s="392"/>
      <c r="CG258" s="392"/>
      <c r="CH258" s="392"/>
      <c r="CI258" s="392"/>
      <c r="CJ258" s="391">
        <v>35600</v>
      </c>
      <c r="CK258" s="391"/>
      <c r="CL258" s="391"/>
      <c r="CM258" s="391"/>
      <c r="CN258" s="391"/>
      <c r="CO258" s="391"/>
      <c r="CP258" s="391"/>
      <c r="CQ258" s="391"/>
      <c r="CR258" s="391"/>
      <c r="CS258" s="391"/>
      <c r="CT258" s="391"/>
      <c r="CU258" s="391"/>
      <c r="CV258" s="391"/>
      <c r="CW258" s="391"/>
      <c r="CX258" s="391"/>
      <c r="CY258" s="391"/>
      <c r="CZ258" s="391"/>
      <c r="DA258" s="391"/>
    </row>
    <row r="259" spans="1:105" s="124" customFormat="1" ht="14.25">
      <c r="A259" s="386" t="s">
        <v>277</v>
      </c>
      <c r="B259" s="386"/>
      <c r="C259" s="386"/>
      <c r="D259" s="386"/>
      <c r="E259" s="386"/>
      <c r="F259" s="386"/>
      <c r="G259" s="386"/>
      <c r="H259" s="387" t="s">
        <v>417</v>
      </c>
      <c r="I259" s="388"/>
      <c r="J259" s="388"/>
      <c r="K259" s="388"/>
      <c r="L259" s="388"/>
      <c r="M259" s="388"/>
      <c r="N259" s="388"/>
      <c r="O259" s="388"/>
      <c r="P259" s="388"/>
      <c r="Q259" s="388"/>
      <c r="R259" s="388"/>
      <c r="S259" s="388"/>
      <c r="T259" s="388"/>
      <c r="U259" s="388"/>
      <c r="V259" s="388"/>
      <c r="W259" s="388"/>
      <c r="X259" s="388"/>
      <c r="Y259" s="388"/>
      <c r="Z259" s="388"/>
      <c r="AA259" s="388"/>
      <c r="AB259" s="388"/>
      <c r="AC259" s="388"/>
      <c r="AD259" s="388"/>
      <c r="AE259" s="388"/>
      <c r="AF259" s="388"/>
      <c r="AG259" s="388"/>
      <c r="AH259" s="388"/>
      <c r="AI259" s="388"/>
      <c r="AJ259" s="388"/>
      <c r="AK259" s="388"/>
      <c r="AL259" s="388"/>
      <c r="AM259" s="388"/>
      <c r="AN259" s="388"/>
      <c r="AO259" s="388"/>
      <c r="AP259" s="388"/>
      <c r="AQ259" s="388"/>
      <c r="AR259" s="388"/>
      <c r="AS259" s="388"/>
      <c r="AT259" s="388"/>
      <c r="AU259" s="388"/>
      <c r="AV259" s="388"/>
      <c r="AW259" s="388"/>
      <c r="AX259" s="388"/>
      <c r="AY259" s="388"/>
      <c r="AZ259" s="388"/>
      <c r="BA259" s="388"/>
      <c r="BB259" s="388"/>
      <c r="BC259" s="388"/>
      <c r="BD259" s="388"/>
      <c r="BE259" s="388"/>
      <c r="BF259" s="388"/>
      <c r="BG259" s="388"/>
      <c r="BH259" s="388"/>
      <c r="BI259" s="388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9"/>
      <c r="BT259" s="392">
        <v>1</v>
      </c>
      <c r="BU259" s="392"/>
      <c r="BV259" s="392"/>
      <c r="BW259" s="392"/>
      <c r="BX259" s="392"/>
      <c r="BY259" s="392"/>
      <c r="BZ259" s="392"/>
      <c r="CA259" s="392"/>
      <c r="CB259" s="392"/>
      <c r="CC259" s="392"/>
      <c r="CD259" s="392"/>
      <c r="CE259" s="392"/>
      <c r="CF259" s="392"/>
      <c r="CG259" s="392"/>
      <c r="CH259" s="392"/>
      <c r="CI259" s="392"/>
      <c r="CJ259" s="391">
        <v>14400</v>
      </c>
      <c r="CK259" s="391"/>
      <c r="CL259" s="391"/>
      <c r="CM259" s="391"/>
      <c r="CN259" s="391"/>
      <c r="CO259" s="391"/>
      <c r="CP259" s="391"/>
      <c r="CQ259" s="391"/>
      <c r="CR259" s="391"/>
      <c r="CS259" s="391"/>
      <c r="CT259" s="391"/>
      <c r="CU259" s="391"/>
      <c r="CV259" s="391"/>
      <c r="CW259" s="391"/>
      <c r="CX259" s="391"/>
      <c r="CY259" s="391"/>
      <c r="CZ259" s="391"/>
      <c r="DA259" s="391"/>
    </row>
    <row r="260" spans="1:105" s="124" customFormat="1" ht="14.25">
      <c r="A260" s="386" t="s">
        <v>278</v>
      </c>
      <c r="B260" s="386"/>
      <c r="C260" s="386"/>
      <c r="D260" s="386"/>
      <c r="E260" s="386"/>
      <c r="F260" s="386"/>
      <c r="G260" s="386"/>
      <c r="H260" s="387" t="s">
        <v>349</v>
      </c>
      <c r="I260" s="388"/>
      <c r="J260" s="388"/>
      <c r="K260" s="388"/>
      <c r="L260" s="388"/>
      <c r="M260" s="388"/>
      <c r="N260" s="388"/>
      <c r="O260" s="388"/>
      <c r="P260" s="388"/>
      <c r="Q260" s="388"/>
      <c r="R260" s="388"/>
      <c r="S260" s="388"/>
      <c r="T260" s="388"/>
      <c r="U260" s="388"/>
      <c r="V260" s="388"/>
      <c r="W260" s="388"/>
      <c r="X260" s="388"/>
      <c r="Y260" s="388"/>
      <c r="Z260" s="388"/>
      <c r="AA260" s="388"/>
      <c r="AB260" s="388"/>
      <c r="AC260" s="388"/>
      <c r="AD260" s="388"/>
      <c r="AE260" s="388"/>
      <c r="AF260" s="388"/>
      <c r="AG260" s="388"/>
      <c r="AH260" s="388"/>
      <c r="AI260" s="388"/>
      <c r="AJ260" s="388"/>
      <c r="AK260" s="388"/>
      <c r="AL260" s="388"/>
      <c r="AM260" s="388"/>
      <c r="AN260" s="388"/>
      <c r="AO260" s="388"/>
      <c r="AP260" s="388"/>
      <c r="AQ260" s="388"/>
      <c r="AR260" s="388"/>
      <c r="AS260" s="388"/>
      <c r="AT260" s="388"/>
      <c r="AU260" s="388"/>
      <c r="AV260" s="388"/>
      <c r="AW260" s="388"/>
      <c r="AX260" s="388"/>
      <c r="AY260" s="388"/>
      <c r="AZ260" s="388"/>
      <c r="BA260" s="388"/>
      <c r="BB260" s="388"/>
      <c r="BC260" s="388"/>
      <c r="BD260" s="388"/>
      <c r="BE260" s="388"/>
      <c r="BF260" s="388"/>
      <c r="BG260" s="388"/>
      <c r="BH260" s="388"/>
      <c r="BI260" s="388"/>
      <c r="BJ260" s="388"/>
      <c r="BK260" s="388"/>
      <c r="BL260" s="388"/>
      <c r="BM260" s="388"/>
      <c r="BN260" s="388"/>
      <c r="BO260" s="388"/>
      <c r="BP260" s="388"/>
      <c r="BQ260" s="388"/>
      <c r="BR260" s="388"/>
      <c r="BS260" s="389"/>
      <c r="BT260" s="392">
        <v>1</v>
      </c>
      <c r="BU260" s="392"/>
      <c r="BV260" s="392"/>
      <c r="BW260" s="392"/>
      <c r="BX260" s="392"/>
      <c r="BY260" s="392"/>
      <c r="BZ260" s="392"/>
      <c r="CA260" s="392"/>
      <c r="CB260" s="392"/>
      <c r="CC260" s="392"/>
      <c r="CD260" s="392"/>
      <c r="CE260" s="392"/>
      <c r="CF260" s="392"/>
      <c r="CG260" s="392"/>
      <c r="CH260" s="392"/>
      <c r="CI260" s="392"/>
      <c r="CJ260" s="391">
        <v>42000</v>
      </c>
      <c r="CK260" s="391"/>
      <c r="CL260" s="391"/>
      <c r="CM260" s="391"/>
      <c r="CN260" s="391"/>
      <c r="CO260" s="391"/>
      <c r="CP260" s="391"/>
      <c r="CQ260" s="391"/>
      <c r="CR260" s="391"/>
      <c r="CS260" s="391"/>
      <c r="CT260" s="391"/>
      <c r="CU260" s="391"/>
      <c r="CV260" s="391"/>
      <c r="CW260" s="391"/>
      <c r="CX260" s="391"/>
      <c r="CY260" s="391"/>
      <c r="CZ260" s="391"/>
      <c r="DA260" s="391"/>
    </row>
    <row r="261" spans="1:105" s="124" customFormat="1" ht="14.25">
      <c r="A261" s="386" t="s">
        <v>279</v>
      </c>
      <c r="B261" s="386"/>
      <c r="C261" s="386"/>
      <c r="D261" s="386"/>
      <c r="E261" s="386"/>
      <c r="F261" s="386"/>
      <c r="G261" s="386"/>
      <c r="H261" s="387" t="s">
        <v>350</v>
      </c>
      <c r="I261" s="388"/>
      <c r="J261" s="388"/>
      <c r="K261" s="388"/>
      <c r="L261" s="388"/>
      <c r="M261" s="388"/>
      <c r="N261" s="388"/>
      <c r="O261" s="388"/>
      <c r="P261" s="388"/>
      <c r="Q261" s="388"/>
      <c r="R261" s="388"/>
      <c r="S261" s="388"/>
      <c r="T261" s="388"/>
      <c r="U261" s="388"/>
      <c r="V261" s="388"/>
      <c r="W261" s="388"/>
      <c r="X261" s="388"/>
      <c r="Y261" s="388"/>
      <c r="Z261" s="388"/>
      <c r="AA261" s="388"/>
      <c r="AB261" s="388"/>
      <c r="AC261" s="388"/>
      <c r="AD261" s="388"/>
      <c r="AE261" s="388"/>
      <c r="AF261" s="388"/>
      <c r="AG261" s="388"/>
      <c r="AH261" s="388"/>
      <c r="AI261" s="388"/>
      <c r="AJ261" s="388"/>
      <c r="AK261" s="388"/>
      <c r="AL261" s="388"/>
      <c r="AM261" s="388"/>
      <c r="AN261" s="388"/>
      <c r="AO261" s="388"/>
      <c r="AP261" s="388"/>
      <c r="AQ261" s="388"/>
      <c r="AR261" s="388"/>
      <c r="AS261" s="388"/>
      <c r="AT261" s="388"/>
      <c r="AU261" s="388"/>
      <c r="AV261" s="388"/>
      <c r="AW261" s="388"/>
      <c r="AX261" s="388"/>
      <c r="AY261" s="388"/>
      <c r="AZ261" s="388"/>
      <c r="BA261" s="388"/>
      <c r="BB261" s="388"/>
      <c r="BC261" s="388"/>
      <c r="BD261" s="388"/>
      <c r="BE261" s="388"/>
      <c r="BF261" s="388"/>
      <c r="BG261" s="388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9"/>
      <c r="BT261" s="392">
        <v>1</v>
      </c>
      <c r="BU261" s="392"/>
      <c r="BV261" s="392"/>
      <c r="BW261" s="392"/>
      <c r="BX261" s="392"/>
      <c r="BY261" s="392"/>
      <c r="BZ261" s="392"/>
      <c r="CA261" s="392"/>
      <c r="CB261" s="392"/>
      <c r="CC261" s="392"/>
      <c r="CD261" s="392"/>
      <c r="CE261" s="392"/>
      <c r="CF261" s="392"/>
      <c r="CG261" s="392"/>
      <c r="CH261" s="392"/>
      <c r="CI261" s="392"/>
      <c r="CJ261" s="391">
        <v>2374</v>
      </c>
      <c r="CK261" s="391"/>
      <c r="CL261" s="391"/>
      <c r="CM261" s="391"/>
      <c r="CN261" s="391"/>
      <c r="CO261" s="391"/>
      <c r="CP261" s="391"/>
      <c r="CQ261" s="391"/>
      <c r="CR261" s="391"/>
      <c r="CS261" s="391"/>
      <c r="CT261" s="391"/>
      <c r="CU261" s="391"/>
      <c r="CV261" s="391"/>
      <c r="CW261" s="391"/>
      <c r="CX261" s="391"/>
      <c r="CY261" s="391"/>
      <c r="CZ261" s="391"/>
      <c r="DA261" s="391"/>
    </row>
    <row r="262" spans="1:105" s="124" customFormat="1" ht="14.25">
      <c r="A262" s="386" t="s">
        <v>280</v>
      </c>
      <c r="B262" s="386"/>
      <c r="C262" s="386"/>
      <c r="D262" s="386"/>
      <c r="E262" s="386"/>
      <c r="F262" s="386"/>
      <c r="G262" s="386"/>
      <c r="H262" s="387" t="s">
        <v>351</v>
      </c>
      <c r="I262" s="388"/>
      <c r="J262" s="388"/>
      <c r="K262" s="388"/>
      <c r="L262" s="388"/>
      <c r="M262" s="388"/>
      <c r="N262" s="388"/>
      <c r="O262" s="388"/>
      <c r="P262" s="388"/>
      <c r="Q262" s="388"/>
      <c r="R262" s="388"/>
      <c r="S262" s="388"/>
      <c r="T262" s="388"/>
      <c r="U262" s="388"/>
      <c r="V262" s="388"/>
      <c r="W262" s="388"/>
      <c r="X262" s="388"/>
      <c r="Y262" s="388"/>
      <c r="Z262" s="388"/>
      <c r="AA262" s="388"/>
      <c r="AB262" s="388"/>
      <c r="AC262" s="388"/>
      <c r="AD262" s="388"/>
      <c r="AE262" s="388"/>
      <c r="AF262" s="388"/>
      <c r="AG262" s="388"/>
      <c r="AH262" s="388"/>
      <c r="AI262" s="388"/>
      <c r="AJ262" s="388"/>
      <c r="AK262" s="388"/>
      <c r="AL262" s="388"/>
      <c r="AM262" s="388"/>
      <c r="AN262" s="388"/>
      <c r="AO262" s="388"/>
      <c r="AP262" s="388"/>
      <c r="AQ262" s="388"/>
      <c r="AR262" s="388"/>
      <c r="AS262" s="388"/>
      <c r="AT262" s="388"/>
      <c r="AU262" s="388"/>
      <c r="AV262" s="388"/>
      <c r="AW262" s="388"/>
      <c r="AX262" s="388"/>
      <c r="AY262" s="388"/>
      <c r="AZ262" s="388"/>
      <c r="BA262" s="388"/>
      <c r="BB262" s="388"/>
      <c r="BC262" s="388"/>
      <c r="BD262" s="388"/>
      <c r="BE262" s="388"/>
      <c r="BF262" s="388"/>
      <c r="BG262" s="388"/>
      <c r="BH262" s="388"/>
      <c r="BI262" s="388"/>
      <c r="BJ262" s="388"/>
      <c r="BK262" s="388"/>
      <c r="BL262" s="388"/>
      <c r="BM262" s="388"/>
      <c r="BN262" s="388"/>
      <c r="BO262" s="388"/>
      <c r="BP262" s="388"/>
      <c r="BQ262" s="388"/>
      <c r="BR262" s="388"/>
      <c r="BS262" s="389"/>
      <c r="BT262" s="392">
        <v>5</v>
      </c>
      <c r="BU262" s="392"/>
      <c r="BV262" s="392"/>
      <c r="BW262" s="392"/>
      <c r="BX262" s="392"/>
      <c r="BY262" s="392"/>
      <c r="BZ262" s="392"/>
      <c r="CA262" s="392"/>
      <c r="CB262" s="392"/>
      <c r="CC262" s="392"/>
      <c r="CD262" s="392"/>
      <c r="CE262" s="392"/>
      <c r="CF262" s="392"/>
      <c r="CG262" s="392"/>
      <c r="CH262" s="392"/>
      <c r="CI262" s="392"/>
      <c r="CJ262" s="391">
        <v>105013</v>
      </c>
      <c r="CK262" s="391"/>
      <c r="CL262" s="391"/>
      <c r="CM262" s="391"/>
      <c r="CN262" s="391"/>
      <c r="CO262" s="391"/>
      <c r="CP262" s="391"/>
      <c r="CQ262" s="391"/>
      <c r="CR262" s="391"/>
      <c r="CS262" s="391"/>
      <c r="CT262" s="391"/>
      <c r="CU262" s="391"/>
      <c r="CV262" s="391"/>
      <c r="CW262" s="391"/>
      <c r="CX262" s="391"/>
      <c r="CY262" s="391"/>
      <c r="CZ262" s="391"/>
      <c r="DA262" s="391"/>
    </row>
    <row r="263" spans="1:105" s="124" customFormat="1" ht="14.25">
      <c r="A263" s="386" t="s">
        <v>281</v>
      </c>
      <c r="B263" s="386"/>
      <c r="C263" s="386"/>
      <c r="D263" s="386"/>
      <c r="E263" s="386"/>
      <c r="F263" s="386"/>
      <c r="G263" s="386"/>
      <c r="H263" s="387" t="s">
        <v>344</v>
      </c>
      <c r="I263" s="388"/>
      <c r="J263" s="388"/>
      <c r="K263" s="388"/>
      <c r="L263" s="388"/>
      <c r="M263" s="388"/>
      <c r="N263" s="388"/>
      <c r="O263" s="388"/>
      <c r="P263" s="388"/>
      <c r="Q263" s="388"/>
      <c r="R263" s="388"/>
      <c r="S263" s="388"/>
      <c r="T263" s="388"/>
      <c r="U263" s="388"/>
      <c r="V263" s="388"/>
      <c r="W263" s="388"/>
      <c r="X263" s="388"/>
      <c r="Y263" s="388"/>
      <c r="Z263" s="388"/>
      <c r="AA263" s="388"/>
      <c r="AB263" s="388"/>
      <c r="AC263" s="388"/>
      <c r="AD263" s="388"/>
      <c r="AE263" s="388"/>
      <c r="AF263" s="388"/>
      <c r="AG263" s="388"/>
      <c r="AH263" s="388"/>
      <c r="AI263" s="388"/>
      <c r="AJ263" s="388"/>
      <c r="AK263" s="388"/>
      <c r="AL263" s="388"/>
      <c r="AM263" s="388"/>
      <c r="AN263" s="388"/>
      <c r="AO263" s="388"/>
      <c r="AP263" s="388"/>
      <c r="AQ263" s="388"/>
      <c r="AR263" s="388"/>
      <c r="AS263" s="388"/>
      <c r="AT263" s="388"/>
      <c r="AU263" s="388"/>
      <c r="AV263" s="388"/>
      <c r="AW263" s="388"/>
      <c r="AX263" s="388"/>
      <c r="AY263" s="388"/>
      <c r="AZ263" s="388"/>
      <c r="BA263" s="388"/>
      <c r="BB263" s="388"/>
      <c r="BC263" s="388"/>
      <c r="BD263" s="388"/>
      <c r="BE263" s="388"/>
      <c r="BF263" s="388"/>
      <c r="BG263" s="388"/>
      <c r="BH263" s="388"/>
      <c r="BI263" s="388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9"/>
      <c r="BT263" s="392">
        <v>12</v>
      </c>
      <c r="BU263" s="392"/>
      <c r="BV263" s="392"/>
      <c r="BW263" s="392"/>
      <c r="BX263" s="392"/>
      <c r="BY263" s="392"/>
      <c r="BZ263" s="392"/>
      <c r="CA263" s="392"/>
      <c r="CB263" s="392"/>
      <c r="CC263" s="392"/>
      <c r="CD263" s="392"/>
      <c r="CE263" s="392"/>
      <c r="CF263" s="392"/>
      <c r="CG263" s="392"/>
      <c r="CH263" s="392"/>
      <c r="CI263" s="392"/>
      <c r="CJ263" s="391">
        <v>91846</v>
      </c>
      <c r="CK263" s="391"/>
      <c r="CL263" s="391"/>
      <c r="CM263" s="391"/>
      <c r="CN263" s="391"/>
      <c r="CO263" s="391"/>
      <c r="CP263" s="391"/>
      <c r="CQ263" s="391"/>
      <c r="CR263" s="391"/>
      <c r="CS263" s="391"/>
      <c r="CT263" s="391"/>
      <c r="CU263" s="391"/>
      <c r="CV263" s="391"/>
      <c r="CW263" s="391"/>
      <c r="CX263" s="391"/>
      <c r="CY263" s="391"/>
      <c r="CZ263" s="391"/>
      <c r="DA263" s="391"/>
    </row>
    <row r="264" spans="1:105" s="124" customFormat="1" ht="14.25">
      <c r="A264" s="386" t="s">
        <v>282</v>
      </c>
      <c r="B264" s="386"/>
      <c r="C264" s="386"/>
      <c r="D264" s="386"/>
      <c r="E264" s="386"/>
      <c r="F264" s="386"/>
      <c r="G264" s="386"/>
      <c r="H264" s="387" t="s">
        <v>377</v>
      </c>
      <c r="I264" s="388"/>
      <c r="J264" s="388"/>
      <c r="K264" s="388"/>
      <c r="L264" s="388"/>
      <c r="M264" s="388"/>
      <c r="N264" s="388"/>
      <c r="O264" s="388"/>
      <c r="P264" s="388"/>
      <c r="Q264" s="388"/>
      <c r="R264" s="388"/>
      <c r="S264" s="388"/>
      <c r="T264" s="388"/>
      <c r="U264" s="388"/>
      <c r="V264" s="388"/>
      <c r="W264" s="388"/>
      <c r="X264" s="388"/>
      <c r="Y264" s="388"/>
      <c r="Z264" s="388"/>
      <c r="AA264" s="388"/>
      <c r="AB264" s="388"/>
      <c r="AC264" s="388"/>
      <c r="AD264" s="388"/>
      <c r="AE264" s="388"/>
      <c r="AF264" s="388"/>
      <c r="AG264" s="388"/>
      <c r="AH264" s="388"/>
      <c r="AI264" s="388"/>
      <c r="AJ264" s="388"/>
      <c r="AK264" s="388"/>
      <c r="AL264" s="388"/>
      <c r="AM264" s="388"/>
      <c r="AN264" s="388"/>
      <c r="AO264" s="388"/>
      <c r="AP264" s="388"/>
      <c r="AQ264" s="388"/>
      <c r="AR264" s="388"/>
      <c r="AS264" s="388"/>
      <c r="AT264" s="388"/>
      <c r="AU264" s="388"/>
      <c r="AV264" s="388"/>
      <c r="AW264" s="388"/>
      <c r="AX264" s="388"/>
      <c r="AY264" s="388"/>
      <c r="AZ264" s="388"/>
      <c r="BA264" s="388"/>
      <c r="BB264" s="388"/>
      <c r="BC264" s="388"/>
      <c r="BD264" s="388"/>
      <c r="BE264" s="388"/>
      <c r="BF264" s="388"/>
      <c r="BG264" s="388"/>
      <c r="BH264" s="388"/>
      <c r="BI264" s="388"/>
      <c r="BJ264" s="388"/>
      <c r="BK264" s="388"/>
      <c r="BL264" s="388"/>
      <c r="BM264" s="388"/>
      <c r="BN264" s="388"/>
      <c r="BO264" s="388"/>
      <c r="BP264" s="388"/>
      <c r="BQ264" s="388"/>
      <c r="BR264" s="388"/>
      <c r="BS264" s="389"/>
      <c r="BT264" s="392">
        <v>1</v>
      </c>
      <c r="BU264" s="392"/>
      <c r="BV264" s="392"/>
      <c r="BW264" s="392"/>
      <c r="BX264" s="392"/>
      <c r="BY264" s="392"/>
      <c r="BZ264" s="392"/>
      <c r="CA264" s="392"/>
      <c r="CB264" s="392"/>
      <c r="CC264" s="392"/>
      <c r="CD264" s="392"/>
      <c r="CE264" s="392"/>
      <c r="CF264" s="392"/>
      <c r="CG264" s="392"/>
      <c r="CH264" s="392"/>
      <c r="CI264" s="392"/>
      <c r="CJ264" s="391">
        <v>45000</v>
      </c>
      <c r="CK264" s="391"/>
      <c r="CL264" s="391"/>
      <c r="CM264" s="391"/>
      <c r="CN264" s="391"/>
      <c r="CO264" s="391"/>
      <c r="CP264" s="391"/>
      <c r="CQ264" s="391"/>
      <c r="CR264" s="391"/>
      <c r="CS264" s="391"/>
      <c r="CT264" s="391"/>
      <c r="CU264" s="391"/>
      <c r="CV264" s="391"/>
      <c r="CW264" s="391"/>
      <c r="CX264" s="391"/>
      <c r="CY264" s="391"/>
      <c r="CZ264" s="391"/>
      <c r="DA264" s="391"/>
    </row>
    <row r="265" spans="1:105" s="124" customFormat="1" ht="14.25">
      <c r="A265" s="386" t="s">
        <v>345</v>
      </c>
      <c r="B265" s="386"/>
      <c r="C265" s="386"/>
      <c r="D265" s="386"/>
      <c r="E265" s="386"/>
      <c r="F265" s="386"/>
      <c r="G265" s="386"/>
      <c r="H265" s="387"/>
      <c r="I265" s="388"/>
      <c r="J265" s="388"/>
      <c r="K265" s="388"/>
      <c r="L265" s="388"/>
      <c r="M265" s="388"/>
      <c r="N265" s="388"/>
      <c r="O265" s="388"/>
      <c r="P265" s="388"/>
      <c r="Q265" s="388"/>
      <c r="R265" s="388"/>
      <c r="S265" s="388"/>
      <c r="T265" s="388"/>
      <c r="U265" s="388"/>
      <c r="V265" s="388"/>
      <c r="W265" s="388"/>
      <c r="X265" s="388"/>
      <c r="Y265" s="388"/>
      <c r="Z265" s="388"/>
      <c r="AA265" s="388"/>
      <c r="AB265" s="388"/>
      <c r="AC265" s="388"/>
      <c r="AD265" s="388"/>
      <c r="AE265" s="388"/>
      <c r="AF265" s="388"/>
      <c r="AG265" s="388"/>
      <c r="AH265" s="388"/>
      <c r="AI265" s="388"/>
      <c r="AJ265" s="388"/>
      <c r="AK265" s="388"/>
      <c r="AL265" s="388"/>
      <c r="AM265" s="388"/>
      <c r="AN265" s="388"/>
      <c r="AO265" s="388"/>
      <c r="AP265" s="388"/>
      <c r="AQ265" s="388"/>
      <c r="AR265" s="388"/>
      <c r="AS265" s="388"/>
      <c r="AT265" s="388"/>
      <c r="AU265" s="388"/>
      <c r="AV265" s="388"/>
      <c r="AW265" s="388"/>
      <c r="AX265" s="388"/>
      <c r="AY265" s="388"/>
      <c r="AZ265" s="388"/>
      <c r="BA265" s="388"/>
      <c r="BB265" s="388"/>
      <c r="BC265" s="388"/>
      <c r="BD265" s="388"/>
      <c r="BE265" s="388"/>
      <c r="BF265" s="388"/>
      <c r="BG265" s="388"/>
      <c r="BH265" s="388"/>
      <c r="BI265" s="388"/>
      <c r="BJ265" s="388"/>
      <c r="BK265" s="388"/>
      <c r="BL265" s="388"/>
      <c r="BM265" s="388"/>
      <c r="BN265" s="388"/>
      <c r="BO265" s="388"/>
      <c r="BP265" s="388"/>
      <c r="BQ265" s="388"/>
      <c r="BR265" s="388"/>
      <c r="BS265" s="389"/>
      <c r="BT265" s="392"/>
      <c r="BU265" s="392"/>
      <c r="BV265" s="392"/>
      <c r="BW265" s="392"/>
      <c r="BX265" s="392"/>
      <c r="BY265" s="392"/>
      <c r="BZ265" s="392"/>
      <c r="CA265" s="392"/>
      <c r="CB265" s="392"/>
      <c r="CC265" s="392"/>
      <c r="CD265" s="392"/>
      <c r="CE265" s="392"/>
      <c r="CF265" s="392"/>
      <c r="CG265" s="392"/>
      <c r="CH265" s="392"/>
      <c r="CI265" s="392"/>
      <c r="CJ265" s="391"/>
      <c r="CK265" s="391"/>
      <c r="CL265" s="391"/>
      <c r="CM265" s="391"/>
      <c r="CN265" s="391"/>
      <c r="CO265" s="391"/>
      <c r="CP265" s="391"/>
      <c r="CQ265" s="391"/>
      <c r="CR265" s="391"/>
      <c r="CS265" s="391"/>
      <c r="CT265" s="391"/>
      <c r="CU265" s="391"/>
      <c r="CV265" s="391"/>
      <c r="CW265" s="391"/>
      <c r="CX265" s="391"/>
      <c r="CY265" s="391"/>
      <c r="CZ265" s="391"/>
      <c r="DA265" s="391"/>
    </row>
    <row r="266" spans="1:105" s="124" customFormat="1" ht="14.25">
      <c r="A266" s="386"/>
      <c r="B266" s="386"/>
      <c r="C266" s="386"/>
      <c r="D266" s="386"/>
      <c r="E266" s="386"/>
      <c r="F266" s="386"/>
      <c r="G266" s="386"/>
      <c r="H266" s="419" t="s">
        <v>192</v>
      </c>
      <c r="I266" s="396"/>
      <c r="J266" s="396"/>
      <c r="K266" s="396"/>
      <c r="L266" s="396"/>
      <c r="M266" s="396"/>
      <c r="N266" s="396"/>
      <c r="O266" s="396"/>
      <c r="P266" s="396"/>
      <c r="Q266" s="396"/>
      <c r="R266" s="396"/>
      <c r="S266" s="396"/>
      <c r="T266" s="396"/>
      <c r="U266" s="396"/>
      <c r="V266" s="396"/>
      <c r="W266" s="396"/>
      <c r="X266" s="396"/>
      <c r="Y266" s="396"/>
      <c r="Z266" s="396"/>
      <c r="AA266" s="396"/>
      <c r="AB266" s="396"/>
      <c r="AC266" s="396"/>
      <c r="AD266" s="396"/>
      <c r="AE266" s="396"/>
      <c r="AF266" s="396"/>
      <c r="AG266" s="396"/>
      <c r="AH266" s="396"/>
      <c r="AI266" s="396"/>
      <c r="AJ266" s="396"/>
      <c r="AK266" s="396"/>
      <c r="AL266" s="396"/>
      <c r="AM266" s="396"/>
      <c r="AN266" s="396"/>
      <c r="AO266" s="396"/>
      <c r="AP266" s="396"/>
      <c r="AQ266" s="396"/>
      <c r="AR266" s="396"/>
      <c r="AS266" s="396"/>
      <c r="AT266" s="396"/>
      <c r="AU266" s="396"/>
      <c r="AV266" s="396"/>
      <c r="AW266" s="396"/>
      <c r="AX266" s="396"/>
      <c r="AY266" s="396"/>
      <c r="AZ266" s="396"/>
      <c r="BA266" s="396"/>
      <c r="BB266" s="396"/>
      <c r="BC266" s="396"/>
      <c r="BD266" s="396"/>
      <c r="BE266" s="396"/>
      <c r="BF266" s="396"/>
      <c r="BG266" s="396"/>
      <c r="BH266" s="396"/>
      <c r="BI266" s="396"/>
      <c r="BJ266" s="396"/>
      <c r="BK266" s="396"/>
      <c r="BL266" s="396"/>
      <c r="BM266" s="396"/>
      <c r="BN266" s="396"/>
      <c r="BO266" s="396"/>
      <c r="BP266" s="396"/>
      <c r="BQ266" s="396"/>
      <c r="BR266" s="396"/>
      <c r="BS266" s="397"/>
      <c r="BT266" s="398" t="s">
        <v>175</v>
      </c>
      <c r="BU266" s="398"/>
      <c r="BV266" s="398"/>
      <c r="BW266" s="398"/>
      <c r="BX266" s="398"/>
      <c r="BY266" s="398"/>
      <c r="BZ266" s="398"/>
      <c r="CA266" s="398"/>
      <c r="CB266" s="398"/>
      <c r="CC266" s="398"/>
      <c r="CD266" s="398"/>
      <c r="CE266" s="398"/>
      <c r="CF266" s="398"/>
      <c r="CG266" s="398"/>
      <c r="CH266" s="398"/>
      <c r="CI266" s="398"/>
      <c r="CJ266" s="399">
        <f>SUM(CJ256:CJ265)</f>
        <v>427189</v>
      </c>
      <c r="CK266" s="399"/>
      <c r="CL266" s="399"/>
      <c r="CM266" s="399"/>
      <c r="CN266" s="399"/>
      <c r="CO266" s="399"/>
      <c r="CP266" s="399"/>
      <c r="CQ266" s="399"/>
      <c r="CR266" s="399"/>
      <c r="CS266" s="399"/>
      <c r="CT266" s="399"/>
      <c r="CU266" s="399"/>
      <c r="CV266" s="399"/>
      <c r="CW266" s="399"/>
      <c r="CX266" s="399"/>
      <c r="CY266" s="399"/>
      <c r="CZ266" s="399"/>
      <c r="DA266" s="399"/>
    </row>
    <row r="267" spans="1:105" s="124" customFormat="1" ht="14.25">
      <c r="A267" s="132"/>
      <c r="B267" s="132"/>
      <c r="C267" s="132"/>
      <c r="D267" s="132"/>
      <c r="E267" s="132"/>
      <c r="F267" s="132"/>
      <c r="G267" s="132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4"/>
      <c r="BE267" s="134"/>
      <c r="BF267" s="134"/>
      <c r="BG267" s="134"/>
      <c r="BH267" s="134"/>
      <c r="BI267" s="134"/>
      <c r="BJ267" s="134"/>
      <c r="BK267" s="134"/>
      <c r="BL267" s="134"/>
      <c r="BM267" s="134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4"/>
      <c r="CA267" s="134"/>
      <c r="CB267" s="134"/>
      <c r="CC267" s="134"/>
      <c r="CD267" s="134"/>
      <c r="CE267" s="134"/>
      <c r="CF267" s="134"/>
      <c r="CG267" s="134"/>
      <c r="CH267" s="134"/>
      <c r="CI267" s="134"/>
      <c r="CJ267" s="134"/>
      <c r="CK267" s="134"/>
      <c r="CL267" s="134"/>
      <c r="CM267" s="134"/>
      <c r="CN267" s="134"/>
      <c r="CO267" s="134"/>
      <c r="CP267" s="134"/>
      <c r="CQ267" s="134"/>
      <c r="CR267" s="134"/>
      <c r="CS267" s="134"/>
      <c r="CT267" s="134"/>
      <c r="CU267" s="134"/>
      <c r="CV267" s="134"/>
      <c r="CW267" s="134"/>
      <c r="CX267" s="134"/>
      <c r="CY267" s="134"/>
      <c r="CZ267" s="134"/>
      <c r="DA267" s="134"/>
    </row>
    <row r="268" spans="1:105" s="124" customFormat="1" ht="30.75" customHeight="1">
      <c r="A268" s="393" t="s">
        <v>352</v>
      </c>
      <c r="B268" s="393"/>
      <c r="C268" s="393"/>
      <c r="D268" s="393"/>
      <c r="E268" s="393"/>
      <c r="F268" s="393"/>
      <c r="G268" s="393"/>
      <c r="H268" s="393"/>
      <c r="I268" s="393"/>
      <c r="J268" s="393"/>
      <c r="K268" s="393"/>
      <c r="L268" s="393"/>
      <c r="M268" s="393"/>
      <c r="N268" s="393"/>
      <c r="O268" s="393"/>
      <c r="P268" s="393"/>
      <c r="Q268" s="393"/>
      <c r="R268" s="393"/>
      <c r="S268" s="393"/>
      <c r="T268" s="393"/>
      <c r="U268" s="393"/>
      <c r="V268" s="393"/>
      <c r="W268" s="393"/>
      <c r="X268" s="393"/>
      <c r="Y268" s="393"/>
      <c r="Z268" s="393"/>
      <c r="AA268" s="393"/>
      <c r="AB268" s="393"/>
      <c r="AC268" s="393"/>
      <c r="AD268" s="393"/>
      <c r="AE268" s="393"/>
      <c r="AF268" s="393"/>
      <c r="AG268" s="393"/>
      <c r="AH268" s="393"/>
      <c r="AI268" s="393"/>
      <c r="AJ268" s="393"/>
      <c r="AK268" s="393"/>
      <c r="AL268" s="393"/>
      <c r="AM268" s="393"/>
      <c r="AN268" s="393"/>
      <c r="AO268" s="393"/>
      <c r="AP268" s="393"/>
      <c r="AQ268" s="393"/>
      <c r="AR268" s="393"/>
      <c r="AS268" s="393"/>
      <c r="AT268" s="393"/>
      <c r="AU268" s="393"/>
      <c r="AV268" s="393"/>
      <c r="AW268" s="393"/>
      <c r="AX268" s="393"/>
      <c r="AY268" s="393"/>
      <c r="AZ268" s="393"/>
      <c r="BA268" s="393"/>
      <c r="BB268" s="393"/>
      <c r="BC268" s="393"/>
      <c r="BD268" s="393"/>
      <c r="BE268" s="393"/>
      <c r="BF268" s="393"/>
      <c r="BG268" s="393"/>
      <c r="BH268" s="393"/>
      <c r="BI268" s="393"/>
      <c r="BJ268" s="393"/>
      <c r="BK268" s="393"/>
      <c r="BL268" s="393"/>
      <c r="BM268" s="393"/>
      <c r="BN268" s="393"/>
      <c r="BO268" s="393"/>
      <c r="BP268" s="393"/>
      <c r="BQ268" s="393"/>
      <c r="BR268" s="393"/>
      <c r="BS268" s="393"/>
      <c r="BT268" s="393"/>
      <c r="BU268" s="393"/>
      <c r="BV268" s="393"/>
      <c r="BW268" s="393"/>
      <c r="BX268" s="393"/>
      <c r="BY268" s="393"/>
      <c r="BZ268" s="393"/>
      <c r="CA268" s="393"/>
      <c r="CB268" s="393"/>
      <c r="CC268" s="393"/>
      <c r="CD268" s="393"/>
      <c r="CE268" s="393"/>
      <c r="CF268" s="393"/>
      <c r="CG268" s="393"/>
      <c r="CH268" s="393"/>
      <c r="CI268" s="393"/>
      <c r="CJ268" s="393"/>
      <c r="CK268" s="393"/>
      <c r="CL268" s="393"/>
      <c r="CM268" s="393"/>
      <c r="CN268" s="393"/>
      <c r="CO268" s="393"/>
      <c r="CP268" s="393"/>
      <c r="CQ268" s="393"/>
      <c r="CR268" s="393"/>
      <c r="CS268" s="393"/>
      <c r="CT268" s="393"/>
      <c r="CU268" s="393"/>
      <c r="CV268" s="393"/>
      <c r="CW268" s="393"/>
      <c r="CX268" s="393"/>
      <c r="CY268" s="393"/>
      <c r="CZ268" s="393"/>
      <c r="DA268" s="393"/>
    </row>
    <row r="269" spans="1:105" s="124" customFormat="1" ht="14.25">
      <c r="A269" s="132"/>
      <c r="B269" s="132"/>
      <c r="C269" s="132"/>
      <c r="D269" s="132"/>
      <c r="E269" s="132"/>
      <c r="F269" s="132"/>
      <c r="G269" s="132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4"/>
      <c r="BE269" s="134"/>
      <c r="BF269" s="134"/>
      <c r="BG269" s="134"/>
      <c r="BH269" s="134"/>
      <c r="BI269" s="134"/>
      <c r="BJ269" s="134"/>
      <c r="BK269" s="134"/>
      <c r="BL269" s="134"/>
      <c r="BM269" s="134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4"/>
      <c r="CA269" s="134"/>
      <c r="CB269" s="134"/>
      <c r="CC269" s="134"/>
      <c r="CD269" s="134"/>
      <c r="CE269" s="134"/>
      <c r="CF269" s="134"/>
      <c r="CG269" s="134"/>
      <c r="CH269" s="134"/>
      <c r="CI269" s="134"/>
      <c r="CJ269" s="134"/>
      <c r="CK269" s="134"/>
      <c r="CL269" s="134"/>
      <c r="CM269" s="134"/>
      <c r="CN269" s="134"/>
      <c r="CO269" s="134"/>
      <c r="CP269" s="134"/>
      <c r="CQ269" s="134"/>
      <c r="CR269" s="134"/>
      <c r="CS269" s="134"/>
      <c r="CT269" s="134"/>
      <c r="CU269" s="134"/>
      <c r="CV269" s="134"/>
      <c r="CW269" s="134"/>
      <c r="CX269" s="134"/>
      <c r="CY269" s="134"/>
      <c r="CZ269" s="134"/>
      <c r="DA269" s="134"/>
    </row>
    <row r="270" spans="1:105" s="124" customFormat="1" ht="14.25">
      <c r="A270" s="386" t="s">
        <v>42</v>
      </c>
      <c r="B270" s="386"/>
      <c r="C270" s="386"/>
      <c r="D270" s="386"/>
      <c r="E270" s="386"/>
      <c r="F270" s="386"/>
      <c r="G270" s="386"/>
      <c r="H270" s="387" t="s">
        <v>353</v>
      </c>
      <c r="I270" s="388"/>
      <c r="J270" s="388"/>
      <c r="K270" s="388"/>
      <c r="L270" s="388"/>
      <c r="M270" s="388"/>
      <c r="N270" s="388"/>
      <c r="O270" s="388"/>
      <c r="P270" s="388"/>
      <c r="Q270" s="388"/>
      <c r="R270" s="388"/>
      <c r="S270" s="388"/>
      <c r="T270" s="388"/>
      <c r="U270" s="388"/>
      <c r="V270" s="388"/>
      <c r="W270" s="388"/>
      <c r="X270" s="388"/>
      <c r="Y270" s="388"/>
      <c r="Z270" s="388"/>
      <c r="AA270" s="388"/>
      <c r="AB270" s="388"/>
      <c r="AC270" s="388"/>
      <c r="AD270" s="388"/>
      <c r="AE270" s="388"/>
      <c r="AF270" s="388"/>
      <c r="AG270" s="388"/>
      <c r="AH270" s="388"/>
      <c r="AI270" s="388"/>
      <c r="AJ270" s="388"/>
      <c r="AK270" s="388"/>
      <c r="AL270" s="388"/>
      <c r="AM270" s="388"/>
      <c r="AN270" s="388"/>
      <c r="AO270" s="388"/>
      <c r="AP270" s="388"/>
      <c r="AQ270" s="388"/>
      <c r="AR270" s="388"/>
      <c r="AS270" s="388"/>
      <c r="AT270" s="388"/>
      <c r="AU270" s="388"/>
      <c r="AV270" s="388"/>
      <c r="AW270" s="388"/>
      <c r="AX270" s="388"/>
      <c r="AY270" s="388"/>
      <c r="AZ270" s="388"/>
      <c r="BA270" s="388"/>
      <c r="BB270" s="388"/>
      <c r="BC270" s="388"/>
      <c r="BD270" s="388"/>
      <c r="BE270" s="388"/>
      <c r="BF270" s="388"/>
      <c r="BG270" s="388"/>
      <c r="BH270" s="388"/>
      <c r="BI270" s="388"/>
      <c r="BJ270" s="388"/>
      <c r="BK270" s="388"/>
      <c r="BL270" s="388"/>
      <c r="BM270" s="388"/>
      <c r="BN270" s="388"/>
      <c r="BO270" s="388"/>
      <c r="BP270" s="388"/>
      <c r="BQ270" s="388"/>
      <c r="BR270" s="388"/>
      <c r="BS270" s="389"/>
      <c r="BT270" s="392">
        <v>12</v>
      </c>
      <c r="BU270" s="392"/>
      <c r="BV270" s="392"/>
      <c r="BW270" s="392"/>
      <c r="BX270" s="392"/>
      <c r="BY270" s="392"/>
      <c r="BZ270" s="392"/>
      <c r="CA270" s="392"/>
      <c r="CB270" s="392"/>
      <c r="CC270" s="392"/>
      <c r="CD270" s="392"/>
      <c r="CE270" s="392"/>
      <c r="CF270" s="392"/>
      <c r="CG270" s="392"/>
      <c r="CH270" s="392"/>
      <c r="CI270" s="392"/>
      <c r="CJ270" s="391">
        <v>24000</v>
      </c>
      <c r="CK270" s="391"/>
      <c r="CL270" s="391"/>
      <c r="CM270" s="391"/>
      <c r="CN270" s="391"/>
      <c r="CO270" s="391"/>
      <c r="CP270" s="391"/>
      <c r="CQ270" s="391"/>
      <c r="CR270" s="391"/>
      <c r="CS270" s="391"/>
      <c r="CT270" s="391"/>
      <c r="CU270" s="391"/>
      <c r="CV270" s="391"/>
      <c r="CW270" s="391"/>
      <c r="CX270" s="391"/>
      <c r="CY270" s="391"/>
      <c r="CZ270" s="391"/>
      <c r="DA270" s="391"/>
    </row>
    <row r="271" spans="1:105" s="124" customFormat="1" ht="14.25">
      <c r="A271" s="386" t="s">
        <v>345</v>
      </c>
      <c r="B271" s="386"/>
      <c r="C271" s="386"/>
      <c r="D271" s="386"/>
      <c r="E271" s="386"/>
      <c r="F271" s="386"/>
      <c r="G271" s="386"/>
      <c r="H271" s="416"/>
      <c r="I271" s="417"/>
      <c r="J271" s="417"/>
      <c r="K271" s="417"/>
      <c r="L271" s="417"/>
      <c r="M271" s="417"/>
      <c r="N271" s="417"/>
      <c r="O271" s="417"/>
      <c r="P271" s="417"/>
      <c r="Q271" s="417"/>
      <c r="R271" s="417"/>
      <c r="S271" s="417"/>
      <c r="T271" s="417"/>
      <c r="U271" s="417"/>
      <c r="V271" s="417"/>
      <c r="W271" s="417"/>
      <c r="X271" s="417"/>
      <c r="Y271" s="417"/>
      <c r="Z271" s="417"/>
      <c r="AA271" s="417"/>
      <c r="AB271" s="417"/>
      <c r="AC271" s="417"/>
      <c r="AD271" s="417"/>
      <c r="AE271" s="417"/>
      <c r="AF271" s="417"/>
      <c r="AG271" s="417"/>
      <c r="AH271" s="417"/>
      <c r="AI271" s="417"/>
      <c r="AJ271" s="417"/>
      <c r="AK271" s="417"/>
      <c r="AL271" s="417"/>
      <c r="AM271" s="417"/>
      <c r="AN271" s="417"/>
      <c r="AO271" s="417"/>
      <c r="AP271" s="417"/>
      <c r="AQ271" s="417"/>
      <c r="AR271" s="417"/>
      <c r="AS271" s="417"/>
      <c r="AT271" s="417"/>
      <c r="AU271" s="417"/>
      <c r="AV271" s="417"/>
      <c r="AW271" s="417"/>
      <c r="AX271" s="417"/>
      <c r="AY271" s="417"/>
      <c r="AZ271" s="417"/>
      <c r="BA271" s="417"/>
      <c r="BB271" s="417"/>
      <c r="BC271" s="417"/>
      <c r="BD271" s="417"/>
      <c r="BE271" s="417"/>
      <c r="BF271" s="417"/>
      <c r="BG271" s="417"/>
      <c r="BH271" s="417"/>
      <c r="BI271" s="417"/>
      <c r="BJ271" s="417"/>
      <c r="BK271" s="417"/>
      <c r="BL271" s="417"/>
      <c r="BM271" s="417"/>
      <c r="BN271" s="417"/>
      <c r="BO271" s="417"/>
      <c r="BP271" s="417"/>
      <c r="BQ271" s="417"/>
      <c r="BR271" s="417"/>
      <c r="BS271" s="418"/>
      <c r="BT271" s="392"/>
      <c r="BU271" s="392"/>
      <c r="BV271" s="392"/>
      <c r="BW271" s="392"/>
      <c r="BX271" s="392"/>
      <c r="BY271" s="392"/>
      <c r="BZ271" s="392"/>
      <c r="CA271" s="392"/>
      <c r="CB271" s="392"/>
      <c r="CC271" s="392"/>
      <c r="CD271" s="392"/>
      <c r="CE271" s="392"/>
      <c r="CF271" s="392"/>
      <c r="CG271" s="392"/>
      <c r="CH271" s="392"/>
      <c r="CI271" s="392"/>
      <c r="CJ271" s="391"/>
      <c r="CK271" s="391"/>
      <c r="CL271" s="391"/>
      <c r="CM271" s="391"/>
      <c r="CN271" s="391"/>
      <c r="CO271" s="391"/>
      <c r="CP271" s="391"/>
      <c r="CQ271" s="391"/>
      <c r="CR271" s="391"/>
      <c r="CS271" s="391"/>
      <c r="CT271" s="391"/>
      <c r="CU271" s="391"/>
      <c r="CV271" s="391"/>
      <c r="CW271" s="391"/>
      <c r="CX271" s="391"/>
      <c r="CY271" s="391"/>
      <c r="CZ271" s="391"/>
      <c r="DA271" s="391"/>
    </row>
    <row r="272" spans="1:105" s="124" customFormat="1" ht="14.25">
      <c r="A272" s="386"/>
      <c r="B272" s="386"/>
      <c r="C272" s="386"/>
      <c r="D272" s="386"/>
      <c r="E272" s="386"/>
      <c r="F272" s="386"/>
      <c r="G272" s="386"/>
      <c r="H272" s="419" t="s">
        <v>192</v>
      </c>
      <c r="I272" s="396"/>
      <c r="J272" s="396"/>
      <c r="K272" s="396"/>
      <c r="L272" s="396"/>
      <c r="M272" s="396"/>
      <c r="N272" s="396"/>
      <c r="O272" s="396"/>
      <c r="P272" s="396"/>
      <c r="Q272" s="396"/>
      <c r="R272" s="396"/>
      <c r="S272" s="396"/>
      <c r="T272" s="396"/>
      <c r="U272" s="396"/>
      <c r="V272" s="396"/>
      <c r="W272" s="396"/>
      <c r="X272" s="396"/>
      <c r="Y272" s="396"/>
      <c r="Z272" s="396"/>
      <c r="AA272" s="396"/>
      <c r="AB272" s="396"/>
      <c r="AC272" s="396"/>
      <c r="AD272" s="396"/>
      <c r="AE272" s="396"/>
      <c r="AF272" s="396"/>
      <c r="AG272" s="396"/>
      <c r="AH272" s="396"/>
      <c r="AI272" s="396"/>
      <c r="AJ272" s="396"/>
      <c r="AK272" s="396"/>
      <c r="AL272" s="396"/>
      <c r="AM272" s="396"/>
      <c r="AN272" s="396"/>
      <c r="AO272" s="396"/>
      <c r="AP272" s="396"/>
      <c r="AQ272" s="396"/>
      <c r="AR272" s="396"/>
      <c r="AS272" s="396"/>
      <c r="AT272" s="396"/>
      <c r="AU272" s="396"/>
      <c r="AV272" s="396"/>
      <c r="AW272" s="396"/>
      <c r="AX272" s="396"/>
      <c r="AY272" s="396"/>
      <c r="AZ272" s="396"/>
      <c r="BA272" s="396"/>
      <c r="BB272" s="396"/>
      <c r="BC272" s="396"/>
      <c r="BD272" s="396"/>
      <c r="BE272" s="396"/>
      <c r="BF272" s="396"/>
      <c r="BG272" s="396"/>
      <c r="BH272" s="396"/>
      <c r="BI272" s="396"/>
      <c r="BJ272" s="396"/>
      <c r="BK272" s="396"/>
      <c r="BL272" s="396"/>
      <c r="BM272" s="396"/>
      <c r="BN272" s="396"/>
      <c r="BO272" s="396"/>
      <c r="BP272" s="396"/>
      <c r="BQ272" s="396"/>
      <c r="BR272" s="396"/>
      <c r="BS272" s="397"/>
      <c r="BT272" s="398" t="s">
        <v>175</v>
      </c>
      <c r="BU272" s="398"/>
      <c r="BV272" s="398"/>
      <c r="BW272" s="398"/>
      <c r="BX272" s="398"/>
      <c r="BY272" s="398"/>
      <c r="BZ272" s="398"/>
      <c r="CA272" s="398"/>
      <c r="CB272" s="398"/>
      <c r="CC272" s="398"/>
      <c r="CD272" s="398"/>
      <c r="CE272" s="398"/>
      <c r="CF272" s="398"/>
      <c r="CG272" s="398"/>
      <c r="CH272" s="398"/>
      <c r="CI272" s="398"/>
      <c r="CJ272" s="399">
        <f>SUM(CJ270:CJ271)</f>
        <v>24000</v>
      </c>
      <c r="CK272" s="399"/>
      <c r="CL272" s="399"/>
      <c r="CM272" s="399"/>
      <c r="CN272" s="399"/>
      <c r="CO272" s="399"/>
      <c r="CP272" s="399"/>
      <c r="CQ272" s="399"/>
      <c r="CR272" s="399"/>
      <c r="CS272" s="399"/>
      <c r="CT272" s="399"/>
      <c r="CU272" s="399"/>
      <c r="CV272" s="399"/>
      <c r="CW272" s="399"/>
      <c r="CX272" s="399"/>
      <c r="CY272" s="399"/>
      <c r="CZ272" s="399"/>
      <c r="DA272" s="399"/>
    </row>
    <row r="273" spans="1:105" s="124" customFormat="1" ht="14.25">
      <c r="A273" s="132"/>
      <c r="B273" s="132"/>
      <c r="C273" s="132"/>
      <c r="D273" s="132"/>
      <c r="E273" s="132"/>
      <c r="F273" s="132"/>
      <c r="G273" s="132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4"/>
      <c r="BE273" s="134"/>
      <c r="BF273" s="134"/>
      <c r="BG273" s="134"/>
      <c r="BH273" s="134"/>
      <c r="BI273" s="134"/>
      <c r="BJ273" s="134"/>
      <c r="BK273" s="134"/>
      <c r="BL273" s="134"/>
      <c r="BM273" s="134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  <c r="CX273" s="134"/>
      <c r="CY273" s="134"/>
      <c r="CZ273" s="134"/>
      <c r="DA273" s="134"/>
    </row>
    <row r="274" spans="1:105" s="124" customFormat="1" ht="30.75" customHeight="1">
      <c r="A274" s="393" t="s">
        <v>354</v>
      </c>
      <c r="B274" s="393"/>
      <c r="C274" s="393"/>
      <c r="D274" s="393"/>
      <c r="E274" s="393"/>
      <c r="F274" s="393"/>
      <c r="G274" s="393"/>
      <c r="H274" s="393"/>
      <c r="I274" s="393"/>
      <c r="J274" s="393"/>
      <c r="K274" s="393"/>
      <c r="L274" s="393"/>
      <c r="M274" s="393"/>
      <c r="N274" s="393"/>
      <c r="O274" s="393"/>
      <c r="P274" s="393"/>
      <c r="Q274" s="393"/>
      <c r="R274" s="393"/>
      <c r="S274" s="393"/>
      <c r="T274" s="393"/>
      <c r="U274" s="393"/>
      <c r="V274" s="393"/>
      <c r="W274" s="393"/>
      <c r="X274" s="393"/>
      <c r="Y274" s="393"/>
      <c r="Z274" s="393"/>
      <c r="AA274" s="393"/>
      <c r="AB274" s="393"/>
      <c r="AC274" s="393"/>
      <c r="AD274" s="393"/>
      <c r="AE274" s="393"/>
      <c r="AF274" s="393"/>
      <c r="AG274" s="393"/>
      <c r="AH274" s="393"/>
      <c r="AI274" s="393"/>
      <c r="AJ274" s="393"/>
      <c r="AK274" s="393"/>
      <c r="AL274" s="393"/>
      <c r="AM274" s="393"/>
      <c r="AN274" s="393"/>
      <c r="AO274" s="393"/>
      <c r="AP274" s="393"/>
      <c r="AQ274" s="393"/>
      <c r="AR274" s="393"/>
      <c r="AS274" s="393"/>
      <c r="AT274" s="393"/>
      <c r="AU274" s="393"/>
      <c r="AV274" s="393"/>
      <c r="AW274" s="393"/>
      <c r="AX274" s="393"/>
      <c r="AY274" s="393"/>
      <c r="AZ274" s="393"/>
      <c r="BA274" s="393"/>
      <c r="BB274" s="393"/>
      <c r="BC274" s="393"/>
      <c r="BD274" s="393"/>
      <c r="BE274" s="393"/>
      <c r="BF274" s="393"/>
      <c r="BG274" s="393"/>
      <c r="BH274" s="393"/>
      <c r="BI274" s="393"/>
      <c r="BJ274" s="393"/>
      <c r="BK274" s="393"/>
      <c r="BL274" s="393"/>
      <c r="BM274" s="393"/>
      <c r="BN274" s="393"/>
      <c r="BO274" s="393"/>
      <c r="BP274" s="393"/>
      <c r="BQ274" s="393"/>
      <c r="BR274" s="393"/>
      <c r="BS274" s="393"/>
      <c r="BT274" s="393"/>
      <c r="BU274" s="393"/>
      <c r="BV274" s="393"/>
      <c r="BW274" s="393"/>
      <c r="BX274" s="393"/>
      <c r="BY274" s="393"/>
      <c r="BZ274" s="393"/>
      <c r="CA274" s="393"/>
      <c r="CB274" s="393"/>
      <c r="CC274" s="393"/>
      <c r="CD274" s="393"/>
      <c r="CE274" s="393"/>
      <c r="CF274" s="393"/>
      <c r="CG274" s="393"/>
      <c r="CH274" s="393"/>
      <c r="CI274" s="393"/>
      <c r="CJ274" s="393"/>
      <c r="CK274" s="393"/>
      <c r="CL274" s="393"/>
      <c r="CM274" s="393"/>
      <c r="CN274" s="393"/>
      <c r="CO274" s="393"/>
      <c r="CP274" s="393"/>
      <c r="CQ274" s="393"/>
      <c r="CR274" s="393"/>
      <c r="CS274" s="393"/>
      <c r="CT274" s="393"/>
      <c r="CU274" s="393"/>
      <c r="CV274" s="393"/>
      <c r="CW274" s="393"/>
      <c r="CX274" s="393"/>
      <c r="CY274" s="393"/>
      <c r="CZ274" s="393"/>
      <c r="DA274" s="393"/>
    </row>
    <row r="275" spans="1:105" s="124" customFormat="1" ht="14.25">
      <c r="A275" s="132"/>
      <c r="B275" s="132"/>
      <c r="C275" s="132"/>
      <c r="D275" s="132"/>
      <c r="E275" s="132"/>
      <c r="F275" s="132"/>
      <c r="G275" s="132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4"/>
      <c r="BE275" s="134"/>
      <c r="BF275" s="134"/>
      <c r="BG275" s="134"/>
      <c r="BH275" s="134"/>
      <c r="BI275" s="134"/>
      <c r="BJ275" s="134"/>
      <c r="BK275" s="134"/>
      <c r="BL275" s="134"/>
      <c r="BM275" s="134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4"/>
      <c r="CA275" s="134"/>
      <c r="CB275" s="134"/>
      <c r="CC275" s="134"/>
      <c r="CD275" s="134"/>
      <c r="CE275" s="134"/>
      <c r="CF275" s="134"/>
      <c r="CG275" s="134"/>
      <c r="CH275" s="134"/>
      <c r="CI275" s="134"/>
      <c r="CJ275" s="134"/>
      <c r="CK275" s="134"/>
      <c r="CL275" s="134"/>
      <c r="CM275" s="134"/>
      <c r="CN275" s="134"/>
      <c r="CO275" s="134"/>
      <c r="CP275" s="134"/>
      <c r="CQ275" s="134"/>
      <c r="CR275" s="134"/>
      <c r="CS275" s="134"/>
      <c r="CT275" s="134"/>
      <c r="CU275" s="134"/>
      <c r="CV275" s="134"/>
      <c r="CW275" s="134"/>
      <c r="CX275" s="134"/>
      <c r="CY275" s="134"/>
      <c r="CZ275" s="134"/>
      <c r="DA275" s="134"/>
    </row>
    <row r="276" spans="1:105" s="124" customFormat="1" ht="14.25">
      <c r="A276" s="386" t="s">
        <v>42</v>
      </c>
      <c r="B276" s="386"/>
      <c r="C276" s="386"/>
      <c r="D276" s="386"/>
      <c r="E276" s="386"/>
      <c r="F276" s="386"/>
      <c r="G276" s="386"/>
      <c r="H276" s="416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7"/>
      <c r="T276" s="417"/>
      <c r="U276" s="417"/>
      <c r="V276" s="417"/>
      <c r="W276" s="417"/>
      <c r="X276" s="417"/>
      <c r="Y276" s="417"/>
      <c r="Z276" s="417"/>
      <c r="AA276" s="417"/>
      <c r="AB276" s="417"/>
      <c r="AC276" s="417"/>
      <c r="AD276" s="417"/>
      <c r="AE276" s="417"/>
      <c r="AF276" s="417"/>
      <c r="AG276" s="417"/>
      <c r="AH276" s="417"/>
      <c r="AI276" s="417"/>
      <c r="AJ276" s="417"/>
      <c r="AK276" s="417"/>
      <c r="AL276" s="417"/>
      <c r="AM276" s="417"/>
      <c r="AN276" s="417"/>
      <c r="AO276" s="417"/>
      <c r="AP276" s="417"/>
      <c r="AQ276" s="417"/>
      <c r="AR276" s="417"/>
      <c r="AS276" s="417"/>
      <c r="AT276" s="417"/>
      <c r="AU276" s="417"/>
      <c r="AV276" s="417"/>
      <c r="AW276" s="417"/>
      <c r="AX276" s="417"/>
      <c r="AY276" s="417"/>
      <c r="AZ276" s="417"/>
      <c r="BA276" s="417"/>
      <c r="BB276" s="417"/>
      <c r="BC276" s="417"/>
      <c r="BD276" s="417"/>
      <c r="BE276" s="417"/>
      <c r="BF276" s="417"/>
      <c r="BG276" s="417"/>
      <c r="BH276" s="417"/>
      <c r="BI276" s="417"/>
      <c r="BJ276" s="417"/>
      <c r="BK276" s="417"/>
      <c r="BL276" s="417"/>
      <c r="BM276" s="417"/>
      <c r="BN276" s="417"/>
      <c r="BO276" s="417"/>
      <c r="BP276" s="417"/>
      <c r="BQ276" s="417"/>
      <c r="BR276" s="417"/>
      <c r="BS276" s="418"/>
      <c r="BT276" s="392"/>
      <c r="BU276" s="392"/>
      <c r="BV276" s="392"/>
      <c r="BW276" s="392"/>
      <c r="BX276" s="392"/>
      <c r="BY276" s="392"/>
      <c r="BZ276" s="392"/>
      <c r="CA276" s="392"/>
      <c r="CB276" s="392"/>
      <c r="CC276" s="392"/>
      <c r="CD276" s="392"/>
      <c r="CE276" s="392"/>
      <c r="CF276" s="392"/>
      <c r="CG276" s="392"/>
      <c r="CH276" s="392"/>
      <c r="CI276" s="392"/>
      <c r="CJ276" s="391"/>
      <c r="CK276" s="391"/>
      <c r="CL276" s="391"/>
      <c r="CM276" s="391"/>
      <c r="CN276" s="391"/>
      <c r="CO276" s="391"/>
      <c r="CP276" s="391"/>
      <c r="CQ276" s="391"/>
      <c r="CR276" s="391"/>
      <c r="CS276" s="391"/>
      <c r="CT276" s="391"/>
      <c r="CU276" s="391"/>
      <c r="CV276" s="391"/>
      <c r="CW276" s="391"/>
      <c r="CX276" s="391"/>
      <c r="CY276" s="391"/>
      <c r="CZ276" s="391"/>
      <c r="DA276" s="391"/>
    </row>
    <row r="277" spans="1:105" s="124" customFormat="1" ht="14.25">
      <c r="A277" s="386" t="s">
        <v>345</v>
      </c>
      <c r="B277" s="386"/>
      <c r="C277" s="386"/>
      <c r="D277" s="386"/>
      <c r="E277" s="386"/>
      <c r="F277" s="386"/>
      <c r="G277" s="386"/>
      <c r="H277" s="416"/>
      <c r="I277" s="417"/>
      <c r="J277" s="417"/>
      <c r="K277" s="417"/>
      <c r="L277" s="417"/>
      <c r="M277" s="417"/>
      <c r="N277" s="417"/>
      <c r="O277" s="417"/>
      <c r="P277" s="417"/>
      <c r="Q277" s="417"/>
      <c r="R277" s="417"/>
      <c r="S277" s="417"/>
      <c r="T277" s="417"/>
      <c r="U277" s="417"/>
      <c r="V277" s="417"/>
      <c r="W277" s="417"/>
      <c r="X277" s="417"/>
      <c r="Y277" s="417"/>
      <c r="Z277" s="417"/>
      <c r="AA277" s="417"/>
      <c r="AB277" s="417"/>
      <c r="AC277" s="417"/>
      <c r="AD277" s="417"/>
      <c r="AE277" s="417"/>
      <c r="AF277" s="417"/>
      <c r="AG277" s="417"/>
      <c r="AH277" s="417"/>
      <c r="AI277" s="417"/>
      <c r="AJ277" s="417"/>
      <c r="AK277" s="417"/>
      <c r="AL277" s="417"/>
      <c r="AM277" s="417"/>
      <c r="AN277" s="417"/>
      <c r="AO277" s="417"/>
      <c r="AP277" s="417"/>
      <c r="AQ277" s="417"/>
      <c r="AR277" s="417"/>
      <c r="AS277" s="417"/>
      <c r="AT277" s="417"/>
      <c r="AU277" s="417"/>
      <c r="AV277" s="417"/>
      <c r="AW277" s="417"/>
      <c r="AX277" s="417"/>
      <c r="AY277" s="417"/>
      <c r="AZ277" s="417"/>
      <c r="BA277" s="417"/>
      <c r="BB277" s="417"/>
      <c r="BC277" s="417"/>
      <c r="BD277" s="417"/>
      <c r="BE277" s="417"/>
      <c r="BF277" s="417"/>
      <c r="BG277" s="417"/>
      <c r="BH277" s="417"/>
      <c r="BI277" s="417"/>
      <c r="BJ277" s="417"/>
      <c r="BK277" s="417"/>
      <c r="BL277" s="417"/>
      <c r="BM277" s="417"/>
      <c r="BN277" s="417"/>
      <c r="BO277" s="417"/>
      <c r="BP277" s="417"/>
      <c r="BQ277" s="417"/>
      <c r="BR277" s="417"/>
      <c r="BS277" s="418"/>
      <c r="BT277" s="392"/>
      <c r="BU277" s="392"/>
      <c r="BV277" s="392"/>
      <c r="BW277" s="392"/>
      <c r="BX277" s="392"/>
      <c r="BY277" s="392"/>
      <c r="BZ277" s="392"/>
      <c r="CA277" s="392"/>
      <c r="CB277" s="392"/>
      <c r="CC277" s="392"/>
      <c r="CD277" s="392"/>
      <c r="CE277" s="392"/>
      <c r="CF277" s="392"/>
      <c r="CG277" s="392"/>
      <c r="CH277" s="392"/>
      <c r="CI277" s="392"/>
      <c r="CJ277" s="391"/>
      <c r="CK277" s="391"/>
      <c r="CL277" s="391"/>
      <c r="CM277" s="391"/>
      <c r="CN277" s="391"/>
      <c r="CO277" s="391"/>
      <c r="CP277" s="391"/>
      <c r="CQ277" s="391"/>
      <c r="CR277" s="391"/>
      <c r="CS277" s="391"/>
      <c r="CT277" s="391"/>
      <c r="CU277" s="391"/>
      <c r="CV277" s="391"/>
      <c r="CW277" s="391"/>
      <c r="CX277" s="391"/>
      <c r="CY277" s="391"/>
      <c r="CZ277" s="391"/>
      <c r="DA277" s="391"/>
    </row>
    <row r="278" spans="1:105" s="124" customFormat="1" ht="14.25">
      <c r="A278" s="386"/>
      <c r="B278" s="386"/>
      <c r="C278" s="386"/>
      <c r="D278" s="386"/>
      <c r="E278" s="386"/>
      <c r="F278" s="386"/>
      <c r="G278" s="386"/>
      <c r="H278" s="419" t="s">
        <v>192</v>
      </c>
      <c r="I278" s="396"/>
      <c r="J278" s="396"/>
      <c r="K278" s="396"/>
      <c r="L278" s="396"/>
      <c r="M278" s="396"/>
      <c r="N278" s="396"/>
      <c r="O278" s="396"/>
      <c r="P278" s="396"/>
      <c r="Q278" s="396"/>
      <c r="R278" s="396"/>
      <c r="S278" s="396"/>
      <c r="T278" s="396"/>
      <c r="U278" s="396"/>
      <c r="V278" s="396"/>
      <c r="W278" s="396"/>
      <c r="X278" s="396"/>
      <c r="Y278" s="396"/>
      <c r="Z278" s="396"/>
      <c r="AA278" s="396"/>
      <c r="AB278" s="396"/>
      <c r="AC278" s="396"/>
      <c r="AD278" s="396"/>
      <c r="AE278" s="396"/>
      <c r="AF278" s="396"/>
      <c r="AG278" s="396"/>
      <c r="AH278" s="396"/>
      <c r="AI278" s="396"/>
      <c r="AJ278" s="396"/>
      <c r="AK278" s="396"/>
      <c r="AL278" s="396"/>
      <c r="AM278" s="396"/>
      <c r="AN278" s="396"/>
      <c r="AO278" s="396"/>
      <c r="AP278" s="396"/>
      <c r="AQ278" s="396"/>
      <c r="AR278" s="396"/>
      <c r="AS278" s="396"/>
      <c r="AT278" s="396"/>
      <c r="AU278" s="396"/>
      <c r="AV278" s="396"/>
      <c r="AW278" s="396"/>
      <c r="AX278" s="396"/>
      <c r="AY278" s="396"/>
      <c r="AZ278" s="396"/>
      <c r="BA278" s="396"/>
      <c r="BB278" s="396"/>
      <c r="BC278" s="396"/>
      <c r="BD278" s="396"/>
      <c r="BE278" s="396"/>
      <c r="BF278" s="396"/>
      <c r="BG278" s="396"/>
      <c r="BH278" s="396"/>
      <c r="BI278" s="396"/>
      <c r="BJ278" s="396"/>
      <c r="BK278" s="396"/>
      <c r="BL278" s="396"/>
      <c r="BM278" s="396"/>
      <c r="BN278" s="396"/>
      <c r="BO278" s="396"/>
      <c r="BP278" s="396"/>
      <c r="BQ278" s="396"/>
      <c r="BR278" s="396"/>
      <c r="BS278" s="397"/>
      <c r="BT278" s="398" t="s">
        <v>175</v>
      </c>
      <c r="BU278" s="398"/>
      <c r="BV278" s="398"/>
      <c r="BW278" s="398"/>
      <c r="BX278" s="398"/>
      <c r="BY278" s="398"/>
      <c r="BZ278" s="398"/>
      <c r="CA278" s="398"/>
      <c r="CB278" s="398"/>
      <c r="CC278" s="398"/>
      <c r="CD278" s="398"/>
      <c r="CE278" s="398"/>
      <c r="CF278" s="398"/>
      <c r="CG278" s="398"/>
      <c r="CH278" s="398"/>
      <c r="CI278" s="398"/>
      <c r="CJ278" s="399">
        <f>SUM(CJ276:CJ277)</f>
        <v>0</v>
      </c>
      <c r="CK278" s="399"/>
      <c r="CL278" s="399"/>
      <c r="CM278" s="399"/>
      <c r="CN278" s="399"/>
      <c r="CO278" s="399"/>
      <c r="CP278" s="399"/>
      <c r="CQ278" s="399"/>
      <c r="CR278" s="399"/>
      <c r="CS278" s="399"/>
      <c r="CT278" s="399"/>
      <c r="CU278" s="399"/>
      <c r="CV278" s="399"/>
      <c r="CW278" s="399"/>
      <c r="CX278" s="399"/>
      <c r="CY278" s="399"/>
      <c r="CZ278" s="399"/>
      <c r="DA278" s="399"/>
    </row>
    <row r="279" spans="1:105" s="124" customFormat="1" ht="14.25">
      <c r="A279" s="132"/>
      <c r="B279" s="132"/>
      <c r="C279" s="132"/>
      <c r="D279" s="132"/>
      <c r="E279" s="132"/>
      <c r="F279" s="132"/>
      <c r="G279" s="132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4"/>
      <c r="BE279" s="134"/>
      <c r="BF279" s="134"/>
      <c r="BG279" s="134"/>
      <c r="BH279" s="134"/>
      <c r="BI279" s="134"/>
      <c r="BJ279" s="134"/>
      <c r="BK279" s="134"/>
      <c r="BL279" s="134"/>
      <c r="BM279" s="134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4"/>
      <c r="CH279" s="134"/>
      <c r="CI279" s="134"/>
      <c r="CJ279" s="134"/>
      <c r="CK279" s="134"/>
      <c r="CL279" s="134"/>
      <c r="CM279" s="134"/>
      <c r="CN279" s="134"/>
      <c r="CO279" s="134"/>
      <c r="CP279" s="134"/>
      <c r="CQ279" s="134"/>
      <c r="CR279" s="134"/>
      <c r="CS279" s="134"/>
      <c r="CT279" s="134"/>
      <c r="CU279" s="134"/>
      <c r="CV279" s="134"/>
      <c r="CW279" s="134"/>
      <c r="CX279" s="134"/>
      <c r="CY279" s="134"/>
      <c r="CZ279" s="134"/>
      <c r="DA279" s="134"/>
    </row>
    <row r="280" spans="1:105" s="124" customFormat="1" ht="31.5" customHeight="1">
      <c r="A280" s="393" t="s">
        <v>355</v>
      </c>
      <c r="B280" s="393"/>
      <c r="C280" s="393"/>
      <c r="D280" s="393"/>
      <c r="E280" s="393"/>
      <c r="F280" s="393"/>
      <c r="G280" s="393"/>
      <c r="H280" s="393"/>
      <c r="I280" s="393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3"/>
      <c r="W280" s="393"/>
      <c r="X280" s="393"/>
      <c r="Y280" s="393"/>
      <c r="Z280" s="393"/>
      <c r="AA280" s="393"/>
      <c r="AB280" s="393"/>
      <c r="AC280" s="393"/>
      <c r="AD280" s="393"/>
      <c r="AE280" s="393"/>
      <c r="AF280" s="393"/>
      <c r="AG280" s="393"/>
      <c r="AH280" s="393"/>
      <c r="AI280" s="393"/>
      <c r="AJ280" s="393"/>
      <c r="AK280" s="393"/>
      <c r="AL280" s="393"/>
      <c r="AM280" s="393"/>
      <c r="AN280" s="393"/>
      <c r="AO280" s="393"/>
      <c r="AP280" s="393"/>
      <c r="AQ280" s="393"/>
      <c r="AR280" s="393"/>
      <c r="AS280" s="393"/>
      <c r="AT280" s="393"/>
      <c r="AU280" s="393"/>
      <c r="AV280" s="393"/>
      <c r="AW280" s="393"/>
      <c r="AX280" s="393"/>
      <c r="AY280" s="393"/>
      <c r="AZ280" s="393"/>
      <c r="BA280" s="393"/>
      <c r="BB280" s="393"/>
      <c r="BC280" s="393"/>
      <c r="BD280" s="393"/>
      <c r="BE280" s="393"/>
      <c r="BF280" s="393"/>
      <c r="BG280" s="393"/>
      <c r="BH280" s="393"/>
      <c r="BI280" s="393"/>
      <c r="BJ280" s="393"/>
      <c r="BK280" s="393"/>
      <c r="BL280" s="393"/>
      <c r="BM280" s="393"/>
      <c r="BN280" s="393"/>
      <c r="BO280" s="393"/>
      <c r="BP280" s="393"/>
      <c r="BQ280" s="393"/>
      <c r="BR280" s="393"/>
      <c r="BS280" s="393"/>
      <c r="BT280" s="393"/>
      <c r="BU280" s="393"/>
      <c r="BV280" s="393"/>
      <c r="BW280" s="393"/>
      <c r="BX280" s="393"/>
      <c r="BY280" s="393"/>
      <c r="BZ280" s="393"/>
      <c r="CA280" s="393"/>
      <c r="CB280" s="393"/>
      <c r="CC280" s="393"/>
      <c r="CD280" s="393"/>
      <c r="CE280" s="393"/>
      <c r="CF280" s="393"/>
      <c r="CG280" s="393"/>
      <c r="CH280" s="393"/>
      <c r="CI280" s="393"/>
      <c r="CJ280" s="393"/>
      <c r="CK280" s="393"/>
      <c r="CL280" s="393"/>
      <c r="CM280" s="393"/>
      <c r="CN280" s="393"/>
      <c r="CO280" s="393"/>
      <c r="CP280" s="393"/>
      <c r="CQ280" s="393"/>
      <c r="CR280" s="393"/>
      <c r="CS280" s="393"/>
      <c r="CT280" s="393"/>
      <c r="CU280" s="393"/>
      <c r="CV280" s="393"/>
      <c r="CW280" s="393"/>
      <c r="CX280" s="393"/>
      <c r="CY280" s="393"/>
      <c r="CZ280" s="393"/>
      <c r="DA280" s="393"/>
    </row>
    <row r="281" spans="1:105" s="124" customFormat="1" ht="14.25">
      <c r="A281" s="132"/>
      <c r="B281" s="132"/>
      <c r="C281" s="132"/>
      <c r="D281" s="132"/>
      <c r="E281" s="132"/>
      <c r="F281" s="132"/>
      <c r="G281" s="132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4"/>
      <c r="BE281" s="134"/>
      <c r="BF281" s="134"/>
      <c r="BG281" s="134"/>
      <c r="BH281" s="134"/>
      <c r="BI281" s="134"/>
      <c r="BJ281" s="134"/>
      <c r="BK281" s="134"/>
      <c r="BL281" s="134"/>
      <c r="BM281" s="134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  <c r="CA281" s="134"/>
      <c r="CB281" s="134"/>
      <c r="CC281" s="134"/>
      <c r="CD281" s="134"/>
      <c r="CE281" s="134"/>
      <c r="CF281" s="134"/>
      <c r="CG281" s="134"/>
      <c r="CH281" s="134"/>
      <c r="CI281" s="134"/>
      <c r="CJ281" s="134"/>
      <c r="CK281" s="134"/>
      <c r="CL281" s="134"/>
      <c r="CM281" s="134"/>
      <c r="CN281" s="134"/>
      <c r="CO281" s="134"/>
      <c r="CP281" s="134"/>
      <c r="CQ281" s="134"/>
      <c r="CR281" s="134"/>
      <c r="CS281" s="134"/>
      <c r="CT281" s="134"/>
      <c r="CU281" s="134"/>
      <c r="CV281" s="134"/>
      <c r="CW281" s="134"/>
      <c r="CX281" s="134"/>
      <c r="CY281" s="134"/>
      <c r="CZ281" s="134"/>
      <c r="DA281" s="134"/>
    </row>
    <row r="282" spans="1:105" s="124" customFormat="1" ht="14.25">
      <c r="A282" s="386" t="s">
        <v>42</v>
      </c>
      <c r="B282" s="386"/>
      <c r="C282" s="386"/>
      <c r="D282" s="386"/>
      <c r="E282" s="386"/>
      <c r="F282" s="386"/>
      <c r="G282" s="386"/>
      <c r="H282" s="387" t="s">
        <v>378</v>
      </c>
      <c r="I282" s="388"/>
      <c r="J282" s="388"/>
      <c r="K282" s="388"/>
      <c r="L282" s="388"/>
      <c r="M282" s="388"/>
      <c r="N282" s="388"/>
      <c r="O282" s="388"/>
      <c r="P282" s="388"/>
      <c r="Q282" s="388"/>
      <c r="R282" s="388"/>
      <c r="S282" s="388"/>
      <c r="T282" s="388"/>
      <c r="U282" s="388"/>
      <c r="V282" s="388"/>
      <c r="W282" s="388"/>
      <c r="X282" s="388"/>
      <c r="Y282" s="388"/>
      <c r="Z282" s="388"/>
      <c r="AA282" s="388"/>
      <c r="AB282" s="388"/>
      <c r="AC282" s="388"/>
      <c r="AD282" s="388"/>
      <c r="AE282" s="388"/>
      <c r="AF282" s="388"/>
      <c r="AG282" s="388"/>
      <c r="AH282" s="388"/>
      <c r="AI282" s="388"/>
      <c r="AJ282" s="388"/>
      <c r="AK282" s="388"/>
      <c r="AL282" s="388"/>
      <c r="AM282" s="388"/>
      <c r="AN282" s="388"/>
      <c r="AO282" s="388"/>
      <c r="AP282" s="388"/>
      <c r="AQ282" s="388"/>
      <c r="AR282" s="388"/>
      <c r="AS282" s="388"/>
      <c r="AT282" s="388"/>
      <c r="AU282" s="388"/>
      <c r="AV282" s="388"/>
      <c r="AW282" s="388"/>
      <c r="AX282" s="388"/>
      <c r="AY282" s="388"/>
      <c r="AZ282" s="388"/>
      <c r="BA282" s="388"/>
      <c r="BB282" s="388"/>
      <c r="BC282" s="388"/>
      <c r="BD282" s="388"/>
      <c r="BE282" s="388"/>
      <c r="BF282" s="388"/>
      <c r="BG282" s="388"/>
      <c r="BH282" s="388"/>
      <c r="BI282" s="388"/>
      <c r="BJ282" s="388"/>
      <c r="BK282" s="388"/>
      <c r="BL282" s="388"/>
      <c r="BM282" s="388"/>
      <c r="BN282" s="388"/>
      <c r="BO282" s="388"/>
      <c r="BP282" s="388"/>
      <c r="BQ282" s="388"/>
      <c r="BR282" s="388"/>
      <c r="BS282" s="389"/>
      <c r="BT282" s="392">
        <v>1</v>
      </c>
      <c r="BU282" s="392"/>
      <c r="BV282" s="392"/>
      <c r="BW282" s="392"/>
      <c r="BX282" s="392"/>
      <c r="BY282" s="392"/>
      <c r="BZ282" s="392"/>
      <c r="CA282" s="392"/>
      <c r="CB282" s="392"/>
      <c r="CC282" s="392"/>
      <c r="CD282" s="392"/>
      <c r="CE282" s="392"/>
      <c r="CF282" s="392"/>
      <c r="CG282" s="392"/>
      <c r="CH282" s="392"/>
      <c r="CI282" s="392"/>
      <c r="CJ282" s="391">
        <v>30000</v>
      </c>
      <c r="CK282" s="391"/>
      <c r="CL282" s="391"/>
      <c r="CM282" s="391"/>
      <c r="CN282" s="391"/>
      <c r="CO282" s="391"/>
      <c r="CP282" s="391"/>
      <c r="CQ282" s="391"/>
      <c r="CR282" s="391"/>
      <c r="CS282" s="391"/>
      <c r="CT282" s="391"/>
      <c r="CU282" s="391"/>
      <c r="CV282" s="391"/>
      <c r="CW282" s="391"/>
      <c r="CX282" s="391"/>
      <c r="CY282" s="391"/>
      <c r="CZ282" s="391"/>
      <c r="DA282" s="391"/>
    </row>
    <row r="283" spans="1:105" s="124" customFormat="1" ht="14.25">
      <c r="A283" s="386" t="s">
        <v>345</v>
      </c>
      <c r="B283" s="386"/>
      <c r="C283" s="386"/>
      <c r="D283" s="386"/>
      <c r="E283" s="386"/>
      <c r="F283" s="386"/>
      <c r="G283" s="386"/>
      <c r="H283" s="416"/>
      <c r="I283" s="417"/>
      <c r="J283" s="417"/>
      <c r="K283" s="417"/>
      <c r="L283" s="417"/>
      <c r="M283" s="417"/>
      <c r="N283" s="417"/>
      <c r="O283" s="417"/>
      <c r="P283" s="417"/>
      <c r="Q283" s="417"/>
      <c r="R283" s="417"/>
      <c r="S283" s="417"/>
      <c r="T283" s="417"/>
      <c r="U283" s="417"/>
      <c r="V283" s="417"/>
      <c r="W283" s="417"/>
      <c r="X283" s="417"/>
      <c r="Y283" s="417"/>
      <c r="Z283" s="417"/>
      <c r="AA283" s="417"/>
      <c r="AB283" s="417"/>
      <c r="AC283" s="417"/>
      <c r="AD283" s="417"/>
      <c r="AE283" s="417"/>
      <c r="AF283" s="417"/>
      <c r="AG283" s="417"/>
      <c r="AH283" s="417"/>
      <c r="AI283" s="417"/>
      <c r="AJ283" s="417"/>
      <c r="AK283" s="417"/>
      <c r="AL283" s="417"/>
      <c r="AM283" s="417"/>
      <c r="AN283" s="417"/>
      <c r="AO283" s="417"/>
      <c r="AP283" s="417"/>
      <c r="AQ283" s="417"/>
      <c r="AR283" s="417"/>
      <c r="AS283" s="417"/>
      <c r="AT283" s="417"/>
      <c r="AU283" s="417"/>
      <c r="AV283" s="417"/>
      <c r="AW283" s="417"/>
      <c r="AX283" s="417"/>
      <c r="AY283" s="417"/>
      <c r="AZ283" s="417"/>
      <c r="BA283" s="417"/>
      <c r="BB283" s="417"/>
      <c r="BC283" s="417"/>
      <c r="BD283" s="417"/>
      <c r="BE283" s="417"/>
      <c r="BF283" s="417"/>
      <c r="BG283" s="417"/>
      <c r="BH283" s="417"/>
      <c r="BI283" s="417"/>
      <c r="BJ283" s="417"/>
      <c r="BK283" s="417"/>
      <c r="BL283" s="417"/>
      <c r="BM283" s="417"/>
      <c r="BN283" s="417"/>
      <c r="BO283" s="417"/>
      <c r="BP283" s="417"/>
      <c r="BQ283" s="417"/>
      <c r="BR283" s="417"/>
      <c r="BS283" s="418"/>
      <c r="BT283" s="392"/>
      <c r="BU283" s="392"/>
      <c r="BV283" s="392"/>
      <c r="BW283" s="392"/>
      <c r="BX283" s="392"/>
      <c r="BY283" s="392"/>
      <c r="BZ283" s="392"/>
      <c r="CA283" s="392"/>
      <c r="CB283" s="392"/>
      <c r="CC283" s="392"/>
      <c r="CD283" s="392"/>
      <c r="CE283" s="392"/>
      <c r="CF283" s="392"/>
      <c r="CG283" s="392"/>
      <c r="CH283" s="392"/>
      <c r="CI283" s="392"/>
      <c r="CJ283" s="391">
        <v>0</v>
      </c>
      <c r="CK283" s="391"/>
      <c r="CL283" s="391"/>
      <c r="CM283" s="391"/>
      <c r="CN283" s="391"/>
      <c r="CO283" s="391"/>
      <c r="CP283" s="391"/>
      <c r="CQ283" s="391"/>
      <c r="CR283" s="391"/>
      <c r="CS283" s="391"/>
      <c r="CT283" s="391"/>
      <c r="CU283" s="391"/>
      <c r="CV283" s="391"/>
      <c r="CW283" s="391"/>
      <c r="CX283" s="391"/>
      <c r="CY283" s="391"/>
      <c r="CZ283" s="391"/>
      <c r="DA283" s="391"/>
    </row>
    <row r="284" spans="1:105" s="124" customFormat="1" ht="14.25">
      <c r="A284" s="386"/>
      <c r="B284" s="386"/>
      <c r="C284" s="386"/>
      <c r="D284" s="386"/>
      <c r="E284" s="386"/>
      <c r="F284" s="386"/>
      <c r="G284" s="386"/>
      <c r="H284" s="419" t="s">
        <v>192</v>
      </c>
      <c r="I284" s="396"/>
      <c r="J284" s="396"/>
      <c r="K284" s="396"/>
      <c r="L284" s="396"/>
      <c r="M284" s="396"/>
      <c r="N284" s="396"/>
      <c r="O284" s="396"/>
      <c r="P284" s="396"/>
      <c r="Q284" s="396"/>
      <c r="R284" s="396"/>
      <c r="S284" s="396"/>
      <c r="T284" s="396"/>
      <c r="U284" s="396"/>
      <c r="V284" s="396"/>
      <c r="W284" s="396"/>
      <c r="X284" s="396"/>
      <c r="Y284" s="396"/>
      <c r="Z284" s="396"/>
      <c r="AA284" s="396"/>
      <c r="AB284" s="396"/>
      <c r="AC284" s="396"/>
      <c r="AD284" s="396"/>
      <c r="AE284" s="396"/>
      <c r="AF284" s="396"/>
      <c r="AG284" s="396"/>
      <c r="AH284" s="396"/>
      <c r="AI284" s="396"/>
      <c r="AJ284" s="396"/>
      <c r="AK284" s="396"/>
      <c r="AL284" s="396"/>
      <c r="AM284" s="396"/>
      <c r="AN284" s="396"/>
      <c r="AO284" s="396"/>
      <c r="AP284" s="396"/>
      <c r="AQ284" s="396"/>
      <c r="AR284" s="396"/>
      <c r="AS284" s="396"/>
      <c r="AT284" s="396"/>
      <c r="AU284" s="396"/>
      <c r="AV284" s="396"/>
      <c r="AW284" s="396"/>
      <c r="AX284" s="396"/>
      <c r="AY284" s="396"/>
      <c r="AZ284" s="396"/>
      <c r="BA284" s="396"/>
      <c r="BB284" s="396"/>
      <c r="BC284" s="396"/>
      <c r="BD284" s="396"/>
      <c r="BE284" s="396"/>
      <c r="BF284" s="396"/>
      <c r="BG284" s="396"/>
      <c r="BH284" s="396"/>
      <c r="BI284" s="396"/>
      <c r="BJ284" s="396"/>
      <c r="BK284" s="396"/>
      <c r="BL284" s="396"/>
      <c r="BM284" s="396"/>
      <c r="BN284" s="396"/>
      <c r="BO284" s="396"/>
      <c r="BP284" s="396"/>
      <c r="BQ284" s="396"/>
      <c r="BR284" s="396"/>
      <c r="BS284" s="397"/>
      <c r="BT284" s="398" t="s">
        <v>175</v>
      </c>
      <c r="BU284" s="398"/>
      <c r="BV284" s="398"/>
      <c r="BW284" s="398"/>
      <c r="BX284" s="398"/>
      <c r="BY284" s="398"/>
      <c r="BZ284" s="398"/>
      <c r="CA284" s="398"/>
      <c r="CB284" s="398"/>
      <c r="CC284" s="398"/>
      <c r="CD284" s="398"/>
      <c r="CE284" s="398"/>
      <c r="CF284" s="398"/>
      <c r="CG284" s="398"/>
      <c r="CH284" s="398"/>
      <c r="CI284" s="398"/>
      <c r="CJ284" s="399">
        <f>CJ283+CJ282</f>
        <v>30000</v>
      </c>
      <c r="CK284" s="399"/>
      <c r="CL284" s="399"/>
      <c r="CM284" s="399"/>
      <c r="CN284" s="399"/>
      <c r="CO284" s="399"/>
      <c r="CP284" s="399"/>
      <c r="CQ284" s="399"/>
      <c r="CR284" s="399"/>
      <c r="CS284" s="399"/>
      <c r="CT284" s="399"/>
      <c r="CU284" s="399"/>
      <c r="CV284" s="399"/>
      <c r="CW284" s="399"/>
      <c r="CX284" s="399"/>
      <c r="CY284" s="399"/>
      <c r="CZ284" s="399"/>
      <c r="DA284" s="399"/>
    </row>
    <row r="285" spans="1:105" s="124" customFormat="1" ht="14.25">
      <c r="A285" s="132"/>
      <c r="B285" s="132"/>
      <c r="C285" s="132"/>
      <c r="D285" s="132"/>
      <c r="E285" s="132"/>
      <c r="F285" s="132"/>
      <c r="G285" s="132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4"/>
      <c r="BU285" s="134"/>
      <c r="BV285" s="134"/>
      <c r="BW285" s="134"/>
      <c r="BX285" s="134"/>
      <c r="BY285" s="134"/>
      <c r="BZ285" s="134"/>
      <c r="CA285" s="134"/>
      <c r="CB285" s="134"/>
      <c r="CC285" s="134"/>
      <c r="CD285" s="134"/>
      <c r="CE285" s="134"/>
      <c r="CF285" s="134"/>
      <c r="CG285" s="134"/>
      <c r="CH285" s="134"/>
      <c r="CI285" s="134"/>
      <c r="CJ285" s="134"/>
      <c r="CK285" s="134"/>
      <c r="CL285" s="134"/>
      <c r="CM285" s="134"/>
      <c r="CN285" s="134"/>
      <c r="CO285" s="134"/>
      <c r="CP285" s="134"/>
      <c r="CQ285" s="134"/>
      <c r="CR285" s="134"/>
      <c r="CS285" s="134"/>
      <c r="CT285" s="134"/>
      <c r="CU285" s="134"/>
      <c r="CV285" s="134"/>
      <c r="CW285" s="134"/>
      <c r="CX285" s="134"/>
      <c r="CY285" s="134"/>
      <c r="CZ285" s="134"/>
      <c r="DA285" s="134"/>
    </row>
    <row r="286" spans="1:105" s="124" customFormat="1" ht="27.75" customHeight="1">
      <c r="A286" s="420" t="s">
        <v>356</v>
      </c>
      <c r="B286" s="420"/>
      <c r="C286" s="420"/>
      <c r="D286" s="420"/>
      <c r="E286" s="420"/>
      <c r="F286" s="420"/>
      <c r="G286" s="420"/>
      <c r="H286" s="420"/>
      <c r="I286" s="420"/>
      <c r="J286" s="420"/>
      <c r="K286" s="420"/>
      <c r="L286" s="420"/>
      <c r="M286" s="420"/>
      <c r="N286" s="420"/>
      <c r="O286" s="420"/>
      <c r="P286" s="420"/>
      <c r="Q286" s="420"/>
      <c r="R286" s="420"/>
      <c r="S286" s="420"/>
      <c r="T286" s="420"/>
      <c r="U286" s="420"/>
      <c r="V286" s="420"/>
      <c r="W286" s="420"/>
      <c r="X286" s="420"/>
      <c r="Y286" s="420"/>
      <c r="Z286" s="420"/>
      <c r="AA286" s="420"/>
      <c r="AB286" s="420"/>
      <c r="AC286" s="420"/>
      <c r="AD286" s="420"/>
      <c r="AE286" s="420"/>
      <c r="AF286" s="420"/>
      <c r="AG286" s="420"/>
      <c r="AH286" s="420"/>
      <c r="AI286" s="420"/>
      <c r="AJ286" s="420"/>
      <c r="AK286" s="420"/>
      <c r="AL286" s="420"/>
      <c r="AM286" s="420"/>
      <c r="AN286" s="420"/>
      <c r="AO286" s="420"/>
      <c r="AP286" s="420"/>
      <c r="AQ286" s="420"/>
      <c r="AR286" s="420"/>
      <c r="AS286" s="420"/>
      <c r="AT286" s="420"/>
      <c r="AU286" s="420"/>
      <c r="AV286" s="420"/>
      <c r="AW286" s="420"/>
      <c r="AX286" s="420"/>
      <c r="AY286" s="420"/>
      <c r="AZ286" s="420"/>
      <c r="BA286" s="420"/>
      <c r="BB286" s="420"/>
      <c r="BC286" s="420"/>
      <c r="BD286" s="420"/>
      <c r="BE286" s="420"/>
      <c r="BF286" s="420"/>
      <c r="BG286" s="420"/>
      <c r="BH286" s="420"/>
      <c r="BI286" s="420"/>
      <c r="BJ286" s="420"/>
      <c r="BK286" s="420"/>
      <c r="BL286" s="420"/>
      <c r="BM286" s="420"/>
      <c r="BN286" s="420"/>
      <c r="BO286" s="420"/>
      <c r="BP286" s="420"/>
      <c r="BQ286" s="420"/>
      <c r="BR286" s="420"/>
      <c r="BS286" s="420"/>
      <c r="BT286" s="420"/>
      <c r="BU286" s="420"/>
      <c r="BV286" s="420"/>
      <c r="BW286" s="420"/>
      <c r="BX286" s="420"/>
      <c r="BY286" s="420"/>
      <c r="BZ286" s="420"/>
      <c r="CA286" s="420"/>
      <c r="CB286" s="420"/>
      <c r="CC286" s="420"/>
      <c r="CD286" s="420"/>
      <c r="CE286" s="420"/>
      <c r="CF286" s="420"/>
      <c r="CG286" s="420"/>
      <c r="CH286" s="420"/>
      <c r="CI286" s="420"/>
      <c r="CJ286" s="420"/>
      <c r="CK286" s="420"/>
      <c r="CL286" s="420"/>
      <c r="CM286" s="420"/>
      <c r="CN286" s="420"/>
      <c r="CO286" s="420"/>
      <c r="CP286" s="420"/>
      <c r="CQ286" s="420"/>
      <c r="CR286" s="420"/>
      <c r="CS286" s="420"/>
      <c r="CT286" s="420"/>
      <c r="CU286" s="420"/>
      <c r="CV286" s="420"/>
      <c r="CW286" s="420"/>
      <c r="CX286" s="420"/>
      <c r="CY286" s="420"/>
      <c r="CZ286" s="420"/>
      <c r="DA286" s="420"/>
    </row>
    <row r="287" spans="1:105" s="124" customFormat="1" ht="15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</row>
    <row r="288" spans="1:105" s="124" customFormat="1" ht="27" customHeight="1">
      <c r="A288" s="401" t="s">
        <v>64</v>
      </c>
      <c r="B288" s="402"/>
      <c r="C288" s="402"/>
      <c r="D288" s="402"/>
      <c r="E288" s="402"/>
      <c r="F288" s="402"/>
      <c r="G288" s="403"/>
      <c r="H288" s="401" t="s">
        <v>232</v>
      </c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  <c r="AA288" s="402"/>
      <c r="AB288" s="402"/>
      <c r="AC288" s="402"/>
      <c r="AD288" s="402"/>
      <c r="AE288" s="402"/>
      <c r="AF288" s="402"/>
      <c r="AG288" s="402"/>
      <c r="AH288" s="402"/>
      <c r="AI288" s="402"/>
      <c r="AJ288" s="402"/>
      <c r="AK288" s="402"/>
      <c r="AL288" s="402"/>
      <c r="AM288" s="402"/>
      <c r="AN288" s="402"/>
      <c r="AO288" s="402"/>
      <c r="AP288" s="402"/>
      <c r="AQ288" s="402"/>
      <c r="AR288" s="402"/>
      <c r="AS288" s="402"/>
      <c r="AT288" s="402"/>
      <c r="AU288" s="402"/>
      <c r="AV288" s="402"/>
      <c r="AW288" s="402"/>
      <c r="AX288" s="402"/>
      <c r="AY288" s="402"/>
      <c r="AZ288" s="402"/>
      <c r="BA288" s="402"/>
      <c r="BB288" s="402"/>
      <c r="BC288" s="403"/>
      <c r="BD288" s="401" t="s">
        <v>252</v>
      </c>
      <c r="BE288" s="402"/>
      <c r="BF288" s="402"/>
      <c r="BG288" s="402"/>
      <c r="BH288" s="402"/>
      <c r="BI288" s="402"/>
      <c r="BJ288" s="402"/>
      <c r="BK288" s="402"/>
      <c r="BL288" s="402"/>
      <c r="BM288" s="402"/>
      <c r="BN288" s="402"/>
      <c r="BO288" s="402"/>
      <c r="BP288" s="402"/>
      <c r="BQ288" s="402"/>
      <c r="BR288" s="402"/>
      <c r="BS288" s="403"/>
      <c r="BT288" s="401" t="s">
        <v>260</v>
      </c>
      <c r="BU288" s="402"/>
      <c r="BV288" s="402"/>
      <c r="BW288" s="402"/>
      <c r="BX288" s="402"/>
      <c r="BY288" s="402"/>
      <c r="BZ288" s="402"/>
      <c r="CA288" s="402"/>
      <c r="CB288" s="402"/>
      <c r="CC288" s="402"/>
      <c r="CD288" s="402"/>
      <c r="CE288" s="402"/>
      <c r="CF288" s="402"/>
      <c r="CG288" s="402"/>
      <c r="CH288" s="402"/>
      <c r="CI288" s="403"/>
      <c r="CJ288" s="401" t="s">
        <v>261</v>
      </c>
      <c r="CK288" s="402"/>
      <c r="CL288" s="402"/>
      <c r="CM288" s="402"/>
      <c r="CN288" s="402"/>
      <c r="CO288" s="402"/>
      <c r="CP288" s="402"/>
      <c r="CQ288" s="402"/>
      <c r="CR288" s="402"/>
      <c r="CS288" s="402"/>
      <c r="CT288" s="402"/>
      <c r="CU288" s="402"/>
      <c r="CV288" s="402"/>
      <c r="CW288" s="402"/>
      <c r="CX288" s="402"/>
      <c r="CY288" s="402"/>
      <c r="CZ288" s="402"/>
      <c r="DA288" s="403"/>
    </row>
    <row r="289" spans="1:105" s="124" customFormat="1" ht="14.25">
      <c r="A289" s="404"/>
      <c r="B289" s="405"/>
      <c r="C289" s="405"/>
      <c r="D289" s="405"/>
      <c r="E289" s="405"/>
      <c r="F289" s="405"/>
      <c r="G289" s="406"/>
      <c r="H289" s="404">
        <v>1</v>
      </c>
      <c r="I289" s="405"/>
      <c r="J289" s="405"/>
      <c r="K289" s="405"/>
      <c r="L289" s="405"/>
      <c r="M289" s="405"/>
      <c r="N289" s="405"/>
      <c r="O289" s="405"/>
      <c r="P289" s="405"/>
      <c r="Q289" s="405"/>
      <c r="R289" s="405"/>
      <c r="S289" s="405"/>
      <c r="T289" s="405"/>
      <c r="U289" s="405"/>
      <c r="V289" s="405"/>
      <c r="W289" s="405"/>
      <c r="X289" s="405"/>
      <c r="Y289" s="405"/>
      <c r="Z289" s="405"/>
      <c r="AA289" s="405"/>
      <c r="AB289" s="405"/>
      <c r="AC289" s="405"/>
      <c r="AD289" s="405"/>
      <c r="AE289" s="405"/>
      <c r="AF289" s="405"/>
      <c r="AG289" s="405"/>
      <c r="AH289" s="405"/>
      <c r="AI289" s="405"/>
      <c r="AJ289" s="405"/>
      <c r="AK289" s="405"/>
      <c r="AL289" s="405"/>
      <c r="AM289" s="405"/>
      <c r="AN289" s="405"/>
      <c r="AO289" s="405"/>
      <c r="AP289" s="405"/>
      <c r="AQ289" s="405"/>
      <c r="AR289" s="405"/>
      <c r="AS289" s="405"/>
      <c r="AT289" s="405"/>
      <c r="AU289" s="405"/>
      <c r="AV289" s="405"/>
      <c r="AW289" s="405"/>
      <c r="AX289" s="405"/>
      <c r="AY289" s="405"/>
      <c r="AZ289" s="405"/>
      <c r="BA289" s="405"/>
      <c r="BB289" s="405"/>
      <c r="BC289" s="406"/>
      <c r="BD289" s="404">
        <v>2</v>
      </c>
      <c r="BE289" s="405"/>
      <c r="BF289" s="405"/>
      <c r="BG289" s="405"/>
      <c r="BH289" s="405"/>
      <c r="BI289" s="405"/>
      <c r="BJ289" s="405"/>
      <c r="BK289" s="405"/>
      <c r="BL289" s="405"/>
      <c r="BM289" s="405"/>
      <c r="BN289" s="405"/>
      <c r="BO289" s="405"/>
      <c r="BP289" s="405"/>
      <c r="BQ289" s="405"/>
      <c r="BR289" s="405"/>
      <c r="BS289" s="406"/>
      <c r="BT289" s="404">
        <v>3</v>
      </c>
      <c r="BU289" s="405"/>
      <c r="BV289" s="405"/>
      <c r="BW289" s="405"/>
      <c r="BX289" s="405"/>
      <c r="BY289" s="405"/>
      <c r="BZ289" s="405"/>
      <c r="CA289" s="405"/>
      <c r="CB289" s="405"/>
      <c r="CC289" s="405"/>
      <c r="CD289" s="405"/>
      <c r="CE289" s="405"/>
      <c r="CF289" s="405"/>
      <c r="CG289" s="405"/>
      <c r="CH289" s="405"/>
      <c r="CI289" s="406"/>
      <c r="CJ289" s="404">
        <v>4</v>
      </c>
      <c r="CK289" s="405"/>
      <c r="CL289" s="405"/>
      <c r="CM289" s="405"/>
      <c r="CN289" s="405"/>
      <c r="CO289" s="405"/>
      <c r="CP289" s="405"/>
      <c r="CQ289" s="405"/>
      <c r="CR289" s="405"/>
      <c r="CS289" s="405"/>
      <c r="CT289" s="405"/>
      <c r="CU289" s="405"/>
      <c r="CV289" s="405"/>
      <c r="CW289" s="405"/>
      <c r="CX289" s="405"/>
      <c r="CY289" s="405"/>
      <c r="CZ289" s="405"/>
      <c r="DA289" s="406"/>
    </row>
    <row r="290" spans="1:105" s="124" customFormat="1" ht="14.25">
      <c r="A290" s="407"/>
      <c r="B290" s="408"/>
      <c r="C290" s="408"/>
      <c r="D290" s="408"/>
      <c r="E290" s="408"/>
      <c r="F290" s="408"/>
      <c r="G290" s="409"/>
      <c r="H290" s="419" t="s">
        <v>192</v>
      </c>
      <c r="I290" s="396"/>
      <c r="J290" s="396"/>
      <c r="K290" s="396"/>
      <c r="L290" s="396"/>
      <c r="M290" s="396"/>
      <c r="N290" s="396"/>
      <c r="O290" s="396"/>
      <c r="P290" s="396"/>
      <c r="Q290" s="396"/>
      <c r="R290" s="396"/>
      <c r="S290" s="396"/>
      <c r="T290" s="396"/>
      <c r="U290" s="396"/>
      <c r="V290" s="396"/>
      <c r="W290" s="396"/>
      <c r="X290" s="396"/>
      <c r="Y290" s="396"/>
      <c r="Z290" s="396"/>
      <c r="AA290" s="396"/>
      <c r="AB290" s="396"/>
      <c r="AC290" s="396"/>
      <c r="AD290" s="396"/>
      <c r="AE290" s="396"/>
      <c r="AF290" s="396"/>
      <c r="AG290" s="396"/>
      <c r="AH290" s="396"/>
      <c r="AI290" s="396"/>
      <c r="AJ290" s="396"/>
      <c r="AK290" s="396"/>
      <c r="AL290" s="396"/>
      <c r="AM290" s="396"/>
      <c r="AN290" s="396"/>
      <c r="AO290" s="396"/>
      <c r="AP290" s="396"/>
      <c r="AQ290" s="396"/>
      <c r="AR290" s="396"/>
      <c r="AS290" s="396"/>
      <c r="AT290" s="396"/>
      <c r="AU290" s="396"/>
      <c r="AV290" s="396"/>
      <c r="AW290" s="396"/>
      <c r="AX290" s="396"/>
      <c r="AY290" s="396"/>
      <c r="AZ290" s="396"/>
      <c r="BA290" s="396"/>
      <c r="BB290" s="396"/>
      <c r="BC290" s="397"/>
      <c r="BD290" s="413"/>
      <c r="BE290" s="414"/>
      <c r="BF290" s="414"/>
      <c r="BG290" s="414"/>
      <c r="BH290" s="414"/>
      <c r="BI290" s="414"/>
      <c r="BJ290" s="414"/>
      <c r="BK290" s="414"/>
      <c r="BL290" s="414"/>
      <c r="BM290" s="414"/>
      <c r="BN290" s="414"/>
      <c r="BO290" s="414"/>
      <c r="BP290" s="414"/>
      <c r="BQ290" s="414"/>
      <c r="BR290" s="414"/>
      <c r="BS290" s="415"/>
      <c r="BT290" s="413" t="s">
        <v>175</v>
      </c>
      <c r="BU290" s="414"/>
      <c r="BV290" s="414"/>
      <c r="BW290" s="414"/>
      <c r="BX290" s="414"/>
      <c r="BY290" s="414"/>
      <c r="BZ290" s="414"/>
      <c r="CA290" s="414"/>
      <c r="CB290" s="414"/>
      <c r="CC290" s="414"/>
      <c r="CD290" s="414"/>
      <c r="CE290" s="414"/>
      <c r="CF290" s="414"/>
      <c r="CG290" s="414"/>
      <c r="CH290" s="414"/>
      <c r="CI290" s="415"/>
      <c r="CJ290" s="516">
        <f>CJ297+CJ303+CJ309+CJ315+CJ321</f>
        <v>9600</v>
      </c>
      <c r="CK290" s="517"/>
      <c r="CL290" s="517"/>
      <c r="CM290" s="517"/>
      <c r="CN290" s="517"/>
      <c r="CO290" s="517"/>
      <c r="CP290" s="517"/>
      <c r="CQ290" s="517"/>
      <c r="CR290" s="517"/>
      <c r="CS290" s="517"/>
      <c r="CT290" s="517"/>
      <c r="CU290" s="517"/>
      <c r="CV290" s="517"/>
      <c r="CW290" s="517"/>
      <c r="CX290" s="517"/>
      <c r="CY290" s="517"/>
      <c r="CZ290" s="517"/>
      <c r="DA290" s="518"/>
    </row>
    <row r="291" spans="1:105" s="124" customFormat="1" ht="15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35"/>
      <c r="CH291" s="135"/>
      <c r="CI291" s="135"/>
      <c r="CJ291" s="135"/>
      <c r="CK291" s="135"/>
      <c r="CL291" s="135"/>
      <c r="CM291" s="135"/>
      <c r="CN291" s="135"/>
      <c r="CO291" s="135"/>
      <c r="CP291" s="135"/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</row>
    <row r="292" spans="1:105" s="124" customFormat="1" ht="28.5" customHeight="1">
      <c r="A292" s="393" t="s">
        <v>357</v>
      </c>
      <c r="B292" s="393"/>
      <c r="C292" s="393"/>
      <c r="D292" s="393"/>
      <c r="E292" s="393"/>
      <c r="F292" s="393"/>
      <c r="G292" s="393"/>
      <c r="H292" s="393"/>
      <c r="I292" s="393"/>
      <c r="J292" s="393"/>
      <c r="K292" s="393"/>
      <c r="L292" s="393"/>
      <c r="M292" s="393"/>
      <c r="N292" s="393"/>
      <c r="O292" s="393"/>
      <c r="P292" s="393"/>
      <c r="Q292" s="393"/>
      <c r="R292" s="393"/>
      <c r="S292" s="393"/>
      <c r="T292" s="393"/>
      <c r="U292" s="393"/>
      <c r="V292" s="393"/>
      <c r="W292" s="393"/>
      <c r="X292" s="393"/>
      <c r="Y292" s="393"/>
      <c r="Z292" s="393"/>
      <c r="AA292" s="393"/>
      <c r="AB292" s="393"/>
      <c r="AC292" s="393"/>
      <c r="AD292" s="393"/>
      <c r="AE292" s="393"/>
      <c r="AF292" s="393"/>
      <c r="AG292" s="393"/>
      <c r="AH292" s="393"/>
      <c r="AI292" s="393"/>
      <c r="AJ292" s="393"/>
      <c r="AK292" s="393"/>
      <c r="AL292" s="393"/>
      <c r="AM292" s="393"/>
      <c r="AN292" s="393"/>
      <c r="AO292" s="393"/>
      <c r="AP292" s="393"/>
      <c r="AQ292" s="393"/>
      <c r="AR292" s="393"/>
      <c r="AS292" s="393"/>
      <c r="AT292" s="393"/>
      <c r="AU292" s="393"/>
      <c r="AV292" s="393"/>
      <c r="AW292" s="393"/>
      <c r="AX292" s="393"/>
      <c r="AY292" s="393"/>
      <c r="AZ292" s="393"/>
      <c r="BA292" s="393"/>
      <c r="BB292" s="393"/>
      <c r="BC292" s="393"/>
      <c r="BD292" s="393"/>
      <c r="BE292" s="393"/>
      <c r="BF292" s="393"/>
      <c r="BG292" s="393"/>
      <c r="BH292" s="393"/>
      <c r="BI292" s="393"/>
      <c r="BJ292" s="393"/>
      <c r="BK292" s="393"/>
      <c r="BL292" s="393"/>
      <c r="BM292" s="393"/>
      <c r="BN292" s="393"/>
      <c r="BO292" s="393"/>
      <c r="BP292" s="393"/>
      <c r="BQ292" s="393"/>
      <c r="BR292" s="393"/>
      <c r="BS292" s="393"/>
      <c r="BT292" s="393"/>
      <c r="BU292" s="393"/>
      <c r="BV292" s="393"/>
      <c r="BW292" s="393"/>
      <c r="BX292" s="393"/>
      <c r="BY292" s="393"/>
      <c r="BZ292" s="393"/>
      <c r="CA292" s="393"/>
      <c r="CB292" s="393"/>
      <c r="CC292" s="393"/>
      <c r="CD292" s="393"/>
      <c r="CE292" s="393"/>
      <c r="CF292" s="393"/>
      <c r="CG292" s="393"/>
      <c r="CH292" s="393"/>
      <c r="CI292" s="393"/>
      <c r="CJ292" s="393"/>
      <c r="CK292" s="393"/>
      <c r="CL292" s="393"/>
      <c r="CM292" s="393"/>
      <c r="CN292" s="393"/>
      <c r="CO292" s="393"/>
      <c r="CP292" s="393"/>
      <c r="CQ292" s="393"/>
      <c r="CR292" s="393"/>
      <c r="CS292" s="393"/>
      <c r="CT292" s="393"/>
      <c r="CU292" s="393"/>
      <c r="CV292" s="393"/>
      <c r="CW292" s="393"/>
      <c r="CX292" s="393"/>
      <c r="CY292" s="393"/>
      <c r="CZ292" s="393"/>
      <c r="DA292" s="393"/>
    </row>
    <row r="293" spans="1:105" s="124" customFormat="1" ht="14.25">
      <c r="A293" s="132"/>
      <c r="B293" s="132"/>
      <c r="C293" s="132"/>
      <c r="D293" s="132"/>
      <c r="E293" s="132"/>
      <c r="F293" s="132"/>
      <c r="G293" s="132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  <c r="CW293" s="134"/>
      <c r="CX293" s="134"/>
      <c r="CY293" s="134"/>
      <c r="CZ293" s="134"/>
      <c r="DA293" s="134"/>
    </row>
    <row r="294" spans="1:105" s="124" customFormat="1" ht="14.25">
      <c r="A294" s="386" t="s">
        <v>42</v>
      </c>
      <c r="B294" s="386"/>
      <c r="C294" s="386"/>
      <c r="D294" s="386"/>
      <c r="E294" s="386"/>
      <c r="F294" s="386"/>
      <c r="G294" s="386"/>
      <c r="H294" s="394"/>
      <c r="I294" s="394"/>
      <c r="J294" s="394"/>
      <c r="K294" s="394"/>
      <c r="L294" s="394"/>
      <c r="M294" s="394"/>
      <c r="N294" s="394"/>
      <c r="O294" s="394"/>
      <c r="P294" s="394"/>
      <c r="Q294" s="394"/>
      <c r="R294" s="394"/>
      <c r="S294" s="394"/>
      <c r="T294" s="394"/>
      <c r="U294" s="394"/>
      <c r="V294" s="394"/>
      <c r="W294" s="394"/>
      <c r="X294" s="394"/>
      <c r="Y294" s="394"/>
      <c r="Z294" s="394"/>
      <c r="AA294" s="394"/>
      <c r="AB294" s="394"/>
      <c r="AC294" s="394"/>
      <c r="AD294" s="394"/>
      <c r="AE294" s="394"/>
      <c r="AF294" s="394"/>
      <c r="AG294" s="394"/>
      <c r="AH294" s="394"/>
      <c r="AI294" s="394"/>
      <c r="AJ294" s="394"/>
      <c r="AK294" s="394"/>
      <c r="AL294" s="394"/>
      <c r="AM294" s="394"/>
      <c r="AN294" s="394"/>
      <c r="AO294" s="394"/>
      <c r="AP294" s="394"/>
      <c r="AQ294" s="394"/>
      <c r="AR294" s="394"/>
      <c r="AS294" s="394"/>
      <c r="AT294" s="394"/>
      <c r="AU294" s="394"/>
      <c r="AV294" s="394"/>
      <c r="AW294" s="394"/>
      <c r="AX294" s="394"/>
      <c r="AY294" s="394"/>
      <c r="AZ294" s="394"/>
      <c r="BA294" s="394"/>
      <c r="BB294" s="394"/>
      <c r="BC294" s="394"/>
      <c r="BD294" s="390"/>
      <c r="BE294" s="390"/>
      <c r="BF294" s="390"/>
      <c r="BG294" s="390"/>
      <c r="BH294" s="390"/>
      <c r="BI294" s="390"/>
      <c r="BJ294" s="390"/>
      <c r="BK294" s="390"/>
      <c r="BL294" s="390"/>
      <c r="BM294" s="390"/>
      <c r="BN294" s="390"/>
      <c r="BO294" s="390"/>
      <c r="BP294" s="390"/>
      <c r="BQ294" s="390"/>
      <c r="BR294" s="390"/>
      <c r="BS294" s="390"/>
      <c r="BT294" s="392"/>
      <c r="BU294" s="392"/>
      <c r="BV294" s="392"/>
      <c r="BW294" s="392"/>
      <c r="BX294" s="392"/>
      <c r="BY294" s="392"/>
      <c r="BZ294" s="392"/>
      <c r="CA294" s="392"/>
      <c r="CB294" s="392"/>
      <c r="CC294" s="392"/>
      <c r="CD294" s="392"/>
      <c r="CE294" s="392"/>
      <c r="CF294" s="392"/>
      <c r="CG294" s="392"/>
      <c r="CH294" s="392"/>
      <c r="CI294" s="392"/>
      <c r="CJ294" s="391"/>
      <c r="CK294" s="391"/>
      <c r="CL294" s="391"/>
      <c r="CM294" s="391"/>
      <c r="CN294" s="391"/>
      <c r="CO294" s="391"/>
      <c r="CP294" s="391"/>
      <c r="CQ294" s="391"/>
      <c r="CR294" s="391"/>
      <c r="CS294" s="391"/>
      <c r="CT294" s="391"/>
      <c r="CU294" s="391"/>
      <c r="CV294" s="391"/>
      <c r="CW294" s="391"/>
      <c r="CX294" s="391"/>
      <c r="CY294" s="391"/>
      <c r="CZ294" s="391"/>
      <c r="DA294" s="391"/>
    </row>
    <row r="295" spans="1:105" s="124" customFormat="1" ht="14.25">
      <c r="A295" s="386" t="s">
        <v>214</v>
      </c>
      <c r="B295" s="386"/>
      <c r="C295" s="386"/>
      <c r="D295" s="386"/>
      <c r="E295" s="386"/>
      <c r="F295" s="386"/>
      <c r="G295" s="386"/>
      <c r="H295" s="394"/>
      <c r="I295" s="394"/>
      <c r="J295" s="394"/>
      <c r="K295" s="394"/>
      <c r="L295" s="394"/>
      <c r="M295" s="394"/>
      <c r="N295" s="394"/>
      <c r="O295" s="394"/>
      <c r="P295" s="394"/>
      <c r="Q295" s="394"/>
      <c r="R295" s="394"/>
      <c r="S295" s="394"/>
      <c r="T295" s="394"/>
      <c r="U295" s="394"/>
      <c r="V295" s="394"/>
      <c r="W295" s="394"/>
      <c r="X295" s="394"/>
      <c r="Y295" s="394"/>
      <c r="Z295" s="394"/>
      <c r="AA295" s="394"/>
      <c r="AB295" s="394"/>
      <c r="AC295" s="394"/>
      <c r="AD295" s="394"/>
      <c r="AE295" s="394"/>
      <c r="AF295" s="394"/>
      <c r="AG295" s="394"/>
      <c r="AH295" s="394"/>
      <c r="AI295" s="394"/>
      <c r="AJ295" s="394"/>
      <c r="AK295" s="394"/>
      <c r="AL295" s="394"/>
      <c r="AM295" s="394"/>
      <c r="AN295" s="394"/>
      <c r="AO295" s="394"/>
      <c r="AP295" s="394"/>
      <c r="AQ295" s="394"/>
      <c r="AR295" s="394"/>
      <c r="AS295" s="394"/>
      <c r="AT295" s="394"/>
      <c r="AU295" s="394"/>
      <c r="AV295" s="394"/>
      <c r="AW295" s="394"/>
      <c r="AX295" s="394"/>
      <c r="AY295" s="394"/>
      <c r="AZ295" s="394"/>
      <c r="BA295" s="394"/>
      <c r="BB295" s="394"/>
      <c r="BC295" s="394"/>
      <c r="BD295" s="390"/>
      <c r="BE295" s="390"/>
      <c r="BF295" s="390"/>
      <c r="BG295" s="390"/>
      <c r="BH295" s="390"/>
      <c r="BI295" s="390"/>
      <c r="BJ295" s="390"/>
      <c r="BK295" s="390"/>
      <c r="BL295" s="390"/>
      <c r="BM295" s="390"/>
      <c r="BN295" s="390"/>
      <c r="BO295" s="390"/>
      <c r="BP295" s="390"/>
      <c r="BQ295" s="390"/>
      <c r="BR295" s="390"/>
      <c r="BS295" s="390"/>
      <c r="BT295" s="392"/>
      <c r="BU295" s="392"/>
      <c r="BV295" s="392"/>
      <c r="BW295" s="392"/>
      <c r="BX295" s="392"/>
      <c r="BY295" s="392"/>
      <c r="BZ295" s="392"/>
      <c r="CA295" s="392"/>
      <c r="CB295" s="392"/>
      <c r="CC295" s="392"/>
      <c r="CD295" s="392"/>
      <c r="CE295" s="392"/>
      <c r="CF295" s="392"/>
      <c r="CG295" s="392"/>
      <c r="CH295" s="392"/>
      <c r="CI295" s="392"/>
      <c r="CJ295" s="391"/>
      <c r="CK295" s="391"/>
      <c r="CL295" s="391"/>
      <c r="CM295" s="391"/>
      <c r="CN295" s="391"/>
      <c r="CO295" s="391"/>
      <c r="CP295" s="391"/>
      <c r="CQ295" s="391"/>
      <c r="CR295" s="391"/>
      <c r="CS295" s="391"/>
      <c r="CT295" s="391"/>
      <c r="CU295" s="391"/>
      <c r="CV295" s="391"/>
      <c r="CW295" s="391"/>
      <c r="CX295" s="391"/>
      <c r="CY295" s="391"/>
      <c r="CZ295" s="391"/>
      <c r="DA295" s="391"/>
    </row>
    <row r="296" spans="1:105" s="124" customFormat="1" ht="14.25">
      <c r="A296" s="386" t="s">
        <v>345</v>
      </c>
      <c r="B296" s="386"/>
      <c r="C296" s="386"/>
      <c r="D296" s="386"/>
      <c r="E296" s="386"/>
      <c r="F296" s="386"/>
      <c r="G296" s="386"/>
      <c r="H296" s="394"/>
      <c r="I296" s="394"/>
      <c r="J296" s="394"/>
      <c r="K296" s="394"/>
      <c r="L296" s="394"/>
      <c r="M296" s="394"/>
      <c r="N296" s="394"/>
      <c r="O296" s="394"/>
      <c r="P296" s="394"/>
      <c r="Q296" s="394"/>
      <c r="R296" s="394"/>
      <c r="S296" s="394"/>
      <c r="T296" s="394"/>
      <c r="U296" s="394"/>
      <c r="V296" s="394"/>
      <c r="W296" s="394"/>
      <c r="X296" s="394"/>
      <c r="Y296" s="394"/>
      <c r="Z296" s="394"/>
      <c r="AA296" s="394"/>
      <c r="AB296" s="394"/>
      <c r="AC296" s="394"/>
      <c r="AD296" s="394"/>
      <c r="AE296" s="394"/>
      <c r="AF296" s="394"/>
      <c r="AG296" s="394"/>
      <c r="AH296" s="394"/>
      <c r="AI296" s="394"/>
      <c r="AJ296" s="394"/>
      <c r="AK296" s="394"/>
      <c r="AL296" s="394"/>
      <c r="AM296" s="394"/>
      <c r="AN296" s="394"/>
      <c r="AO296" s="394"/>
      <c r="AP296" s="394"/>
      <c r="AQ296" s="394"/>
      <c r="AR296" s="394"/>
      <c r="AS296" s="394"/>
      <c r="AT296" s="394"/>
      <c r="AU296" s="394"/>
      <c r="AV296" s="394"/>
      <c r="AW296" s="394"/>
      <c r="AX296" s="394"/>
      <c r="AY296" s="394"/>
      <c r="AZ296" s="394"/>
      <c r="BA296" s="394"/>
      <c r="BB296" s="394"/>
      <c r="BC296" s="394"/>
      <c r="BD296" s="390"/>
      <c r="BE296" s="390"/>
      <c r="BF296" s="390"/>
      <c r="BG296" s="390"/>
      <c r="BH296" s="390"/>
      <c r="BI296" s="390"/>
      <c r="BJ296" s="390"/>
      <c r="BK296" s="390"/>
      <c r="BL296" s="390"/>
      <c r="BM296" s="390"/>
      <c r="BN296" s="390"/>
      <c r="BO296" s="390"/>
      <c r="BP296" s="390"/>
      <c r="BQ296" s="390"/>
      <c r="BR296" s="390"/>
      <c r="BS296" s="390"/>
      <c r="BT296" s="392"/>
      <c r="BU296" s="392"/>
      <c r="BV296" s="392"/>
      <c r="BW296" s="392"/>
      <c r="BX296" s="392"/>
      <c r="BY296" s="392"/>
      <c r="BZ296" s="392"/>
      <c r="CA296" s="392"/>
      <c r="CB296" s="392"/>
      <c r="CC296" s="392"/>
      <c r="CD296" s="392"/>
      <c r="CE296" s="392"/>
      <c r="CF296" s="392"/>
      <c r="CG296" s="392"/>
      <c r="CH296" s="392"/>
      <c r="CI296" s="392"/>
      <c r="CJ296" s="391">
        <v>0</v>
      </c>
      <c r="CK296" s="391"/>
      <c r="CL296" s="391"/>
      <c r="CM296" s="391"/>
      <c r="CN296" s="391"/>
      <c r="CO296" s="391"/>
      <c r="CP296" s="391"/>
      <c r="CQ296" s="391"/>
      <c r="CR296" s="391"/>
      <c r="CS296" s="391"/>
      <c r="CT296" s="391"/>
      <c r="CU296" s="391"/>
      <c r="CV296" s="391"/>
      <c r="CW296" s="391"/>
      <c r="CX296" s="391"/>
      <c r="CY296" s="391"/>
      <c r="CZ296" s="391"/>
      <c r="DA296" s="391"/>
    </row>
    <row r="297" spans="1:105" s="124" customFormat="1" ht="14.25">
      <c r="A297" s="386"/>
      <c r="B297" s="386"/>
      <c r="C297" s="386"/>
      <c r="D297" s="386"/>
      <c r="E297" s="386"/>
      <c r="F297" s="386"/>
      <c r="G297" s="386"/>
      <c r="H297" s="421" t="s">
        <v>192</v>
      </c>
      <c r="I297" s="421"/>
      <c r="J297" s="421"/>
      <c r="K297" s="421"/>
      <c r="L297" s="421"/>
      <c r="M297" s="421"/>
      <c r="N297" s="421"/>
      <c r="O297" s="421"/>
      <c r="P297" s="421"/>
      <c r="Q297" s="421"/>
      <c r="R297" s="421"/>
      <c r="S297" s="421"/>
      <c r="T297" s="421"/>
      <c r="U297" s="421"/>
      <c r="V297" s="421"/>
      <c r="W297" s="421"/>
      <c r="X297" s="421"/>
      <c r="Y297" s="421"/>
      <c r="Z297" s="421"/>
      <c r="AA297" s="421"/>
      <c r="AB297" s="421"/>
      <c r="AC297" s="421"/>
      <c r="AD297" s="421"/>
      <c r="AE297" s="421"/>
      <c r="AF297" s="421"/>
      <c r="AG297" s="421"/>
      <c r="AH297" s="421"/>
      <c r="AI297" s="421"/>
      <c r="AJ297" s="421"/>
      <c r="AK297" s="421"/>
      <c r="AL297" s="421"/>
      <c r="AM297" s="421"/>
      <c r="AN297" s="421"/>
      <c r="AO297" s="421"/>
      <c r="AP297" s="421"/>
      <c r="AQ297" s="421"/>
      <c r="AR297" s="421"/>
      <c r="AS297" s="421"/>
      <c r="AT297" s="421"/>
      <c r="AU297" s="421"/>
      <c r="AV297" s="421"/>
      <c r="AW297" s="421"/>
      <c r="AX297" s="421"/>
      <c r="AY297" s="421"/>
      <c r="AZ297" s="421"/>
      <c r="BA297" s="421"/>
      <c r="BB297" s="421"/>
      <c r="BC297" s="421"/>
      <c r="BD297" s="386"/>
      <c r="BE297" s="386"/>
      <c r="BF297" s="386"/>
      <c r="BG297" s="386"/>
      <c r="BH297" s="386"/>
      <c r="BI297" s="386"/>
      <c r="BJ297" s="386"/>
      <c r="BK297" s="386"/>
      <c r="BL297" s="386"/>
      <c r="BM297" s="386"/>
      <c r="BN297" s="386"/>
      <c r="BO297" s="386"/>
      <c r="BP297" s="386"/>
      <c r="BQ297" s="386"/>
      <c r="BR297" s="386"/>
      <c r="BS297" s="386"/>
      <c r="BT297" s="398" t="s">
        <v>175</v>
      </c>
      <c r="BU297" s="398"/>
      <c r="BV297" s="398"/>
      <c r="BW297" s="398"/>
      <c r="BX297" s="398"/>
      <c r="BY297" s="398"/>
      <c r="BZ297" s="398"/>
      <c r="CA297" s="398"/>
      <c r="CB297" s="398"/>
      <c r="CC297" s="398"/>
      <c r="CD297" s="398"/>
      <c r="CE297" s="398"/>
      <c r="CF297" s="398"/>
      <c r="CG297" s="398"/>
      <c r="CH297" s="398"/>
      <c r="CI297" s="398"/>
      <c r="CJ297" s="399">
        <f>SUM(CJ294:CJ296)</f>
        <v>0</v>
      </c>
      <c r="CK297" s="399"/>
      <c r="CL297" s="399"/>
      <c r="CM297" s="399"/>
      <c r="CN297" s="399"/>
      <c r="CO297" s="399"/>
      <c r="CP297" s="399"/>
      <c r="CQ297" s="399"/>
      <c r="CR297" s="399"/>
      <c r="CS297" s="399"/>
      <c r="CT297" s="399"/>
      <c r="CU297" s="399"/>
      <c r="CV297" s="399"/>
      <c r="CW297" s="399"/>
      <c r="CX297" s="399"/>
      <c r="CY297" s="399"/>
      <c r="CZ297" s="399"/>
      <c r="DA297" s="399"/>
    </row>
    <row r="298" spans="1:105" s="124" customFormat="1" ht="14.25">
      <c r="A298" s="132"/>
      <c r="B298" s="132"/>
      <c r="C298" s="132"/>
      <c r="D298" s="132"/>
      <c r="E298" s="132"/>
      <c r="F298" s="132"/>
      <c r="G298" s="132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  <c r="AU298" s="133"/>
      <c r="AV298" s="133"/>
      <c r="AW298" s="133"/>
      <c r="AX298" s="133"/>
      <c r="AY298" s="133"/>
      <c r="AZ298" s="133"/>
      <c r="BA298" s="133"/>
      <c r="BB298" s="133"/>
      <c r="BC298" s="133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  <c r="CW298" s="134"/>
      <c r="CX298" s="134"/>
      <c r="CY298" s="134"/>
      <c r="CZ298" s="134"/>
      <c r="DA298" s="134"/>
    </row>
    <row r="299" spans="1:105" s="124" customFormat="1" ht="30" customHeight="1">
      <c r="A299" s="393" t="s">
        <v>358</v>
      </c>
      <c r="B299" s="393"/>
      <c r="C299" s="393"/>
      <c r="D299" s="393"/>
      <c r="E299" s="393"/>
      <c r="F299" s="393"/>
      <c r="G299" s="393"/>
      <c r="H299" s="393"/>
      <c r="I299" s="393"/>
      <c r="J299" s="393"/>
      <c r="K299" s="393"/>
      <c r="L299" s="393"/>
      <c r="M299" s="393"/>
      <c r="N299" s="393"/>
      <c r="O299" s="393"/>
      <c r="P299" s="393"/>
      <c r="Q299" s="393"/>
      <c r="R299" s="393"/>
      <c r="S299" s="393"/>
      <c r="T299" s="393"/>
      <c r="U299" s="393"/>
      <c r="V299" s="393"/>
      <c r="W299" s="393"/>
      <c r="X299" s="393"/>
      <c r="Y299" s="393"/>
      <c r="Z299" s="393"/>
      <c r="AA299" s="393"/>
      <c r="AB299" s="393"/>
      <c r="AC299" s="393"/>
      <c r="AD299" s="393"/>
      <c r="AE299" s="393"/>
      <c r="AF299" s="393"/>
      <c r="AG299" s="393"/>
      <c r="AH299" s="393"/>
      <c r="AI299" s="393"/>
      <c r="AJ299" s="393"/>
      <c r="AK299" s="393"/>
      <c r="AL299" s="393"/>
      <c r="AM299" s="393"/>
      <c r="AN299" s="393"/>
      <c r="AO299" s="393"/>
      <c r="AP299" s="393"/>
      <c r="AQ299" s="393"/>
      <c r="AR299" s="393"/>
      <c r="AS299" s="393"/>
      <c r="AT299" s="393"/>
      <c r="AU299" s="393"/>
      <c r="AV299" s="393"/>
      <c r="AW299" s="393"/>
      <c r="AX299" s="393"/>
      <c r="AY299" s="393"/>
      <c r="AZ299" s="393"/>
      <c r="BA299" s="393"/>
      <c r="BB299" s="393"/>
      <c r="BC299" s="393"/>
      <c r="BD299" s="393"/>
      <c r="BE299" s="393"/>
      <c r="BF299" s="393"/>
      <c r="BG299" s="393"/>
      <c r="BH299" s="393"/>
      <c r="BI299" s="393"/>
      <c r="BJ299" s="393"/>
      <c r="BK299" s="393"/>
      <c r="BL299" s="393"/>
      <c r="BM299" s="393"/>
      <c r="BN299" s="393"/>
      <c r="BO299" s="393"/>
      <c r="BP299" s="393"/>
      <c r="BQ299" s="393"/>
      <c r="BR299" s="393"/>
      <c r="BS299" s="393"/>
      <c r="BT299" s="393"/>
      <c r="BU299" s="393"/>
      <c r="BV299" s="393"/>
      <c r="BW299" s="393"/>
      <c r="BX299" s="393"/>
      <c r="BY299" s="393"/>
      <c r="BZ299" s="393"/>
      <c r="CA299" s="393"/>
      <c r="CB299" s="393"/>
      <c r="CC299" s="393"/>
      <c r="CD299" s="393"/>
      <c r="CE299" s="393"/>
      <c r="CF299" s="393"/>
      <c r="CG299" s="393"/>
      <c r="CH299" s="393"/>
      <c r="CI299" s="393"/>
      <c r="CJ299" s="393"/>
      <c r="CK299" s="393"/>
      <c r="CL299" s="393"/>
      <c r="CM299" s="393"/>
      <c r="CN299" s="393"/>
      <c r="CO299" s="393"/>
      <c r="CP299" s="393"/>
      <c r="CQ299" s="393"/>
      <c r="CR299" s="393"/>
      <c r="CS299" s="393"/>
      <c r="CT299" s="393"/>
      <c r="CU299" s="393"/>
      <c r="CV299" s="393"/>
      <c r="CW299" s="393"/>
      <c r="CX299" s="393"/>
      <c r="CY299" s="393"/>
      <c r="CZ299" s="393"/>
      <c r="DA299" s="393"/>
    </row>
    <row r="300" spans="1:105" s="124" customFormat="1" ht="14.25">
      <c r="A300" s="132"/>
      <c r="B300" s="132"/>
      <c r="C300" s="132"/>
      <c r="D300" s="132"/>
      <c r="E300" s="132"/>
      <c r="F300" s="132"/>
      <c r="G300" s="132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  <c r="AU300" s="133"/>
      <c r="AV300" s="133"/>
      <c r="AW300" s="133"/>
      <c r="AX300" s="133"/>
      <c r="AY300" s="133"/>
      <c r="AZ300" s="133"/>
      <c r="BA300" s="133"/>
      <c r="BB300" s="133"/>
      <c r="BC300" s="133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  <c r="CW300" s="134"/>
      <c r="CX300" s="134"/>
      <c r="CY300" s="134"/>
      <c r="CZ300" s="134"/>
      <c r="DA300" s="134"/>
    </row>
    <row r="301" spans="1:105" s="124" customFormat="1" ht="14.25">
      <c r="A301" s="386" t="s">
        <v>42</v>
      </c>
      <c r="B301" s="386"/>
      <c r="C301" s="386"/>
      <c r="D301" s="386"/>
      <c r="E301" s="386"/>
      <c r="F301" s="386"/>
      <c r="G301" s="386"/>
      <c r="H301" s="390"/>
      <c r="I301" s="390"/>
      <c r="J301" s="390"/>
      <c r="K301" s="390"/>
      <c r="L301" s="390"/>
      <c r="M301" s="390"/>
      <c r="N301" s="390"/>
      <c r="O301" s="390"/>
      <c r="P301" s="390"/>
      <c r="Q301" s="390"/>
      <c r="R301" s="390"/>
      <c r="S301" s="390"/>
      <c r="T301" s="390"/>
      <c r="U301" s="390"/>
      <c r="V301" s="390"/>
      <c r="W301" s="390"/>
      <c r="X301" s="390"/>
      <c r="Y301" s="390"/>
      <c r="Z301" s="390"/>
      <c r="AA301" s="390"/>
      <c r="AB301" s="390"/>
      <c r="AC301" s="390"/>
      <c r="AD301" s="390"/>
      <c r="AE301" s="390"/>
      <c r="AF301" s="390"/>
      <c r="AG301" s="390"/>
      <c r="AH301" s="390"/>
      <c r="AI301" s="390"/>
      <c r="AJ301" s="390"/>
      <c r="AK301" s="390"/>
      <c r="AL301" s="390"/>
      <c r="AM301" s="390"/>
      <c r="AN301" s="390"/>
      <c r="AO301" s="390"/>
      <c r="AP301" s="390"/>
      <c r="AQ301" s="390"/>
      <c r="AR301" s="390"/>
      <c r="AS301" s="390"/>
      <c r="AT301" s="390"/>
      <c r="AU301" s="390"/>
      <c r="AV301" s="390"/>
      <c r="AW301" s="390"/>
      <c r="AX301" s="390"/>
      <c r="AY301" s="390"/>
      <c r="AZ301" s="390"/>
      <c r="BA301" s="390"/>
      <c r="BB301" s="390"/>
      <c r="BC301" s="390"/>
      <c r="BD301" s="390"/>
      <c r="BE301" s="390"/>
      <c r="BF301" s="390"/>
      <c r="BG301" s="390"/>
      <c r="BH301" s="390"/>
      <c r="BI301" s="390"/>
      <c r="BJ301" s="390"/>
      <c r="BK301" s="390"/>
      <c r="BL301" s="390"/>
      <c r="BM301" s="390"/>
      <c r="BN301" s="390"/>
      <c r="BO301" s="390"/>
      <c r="BP301" s="390"/>
      <c r="BQ301" s="390"/>
      <c r="BR301" s="390"/>
      <c r="BS301" s="390"/>
      <c r="BT301" s="392"/>
      <c r="BU301" s="392"/>
      <c r="BV301" s="392"/>
      <c r="BW301" s="392"/>
      <c r="BX301" s="392"/>
      <c r="BY301" s="392"/>
      <c r="BZ301" s="392"/>
      <c r="CA301" s="392"/>
      <c r="CB301" s="392"/>
      <c r="CC301" s="392"/>
      <c r="CD301" s="392"/>
      <c r="CE301" s="392"/>
      <c r="CF301" s="392"/>
      <c r="CG301" s="392"/>
      <c r="CH301" s="392"/>
      <c r="CI301" s="392"/>
      <c r="CJ301" s="391"/>
      <c r="CK301" s="391"/>
      <c r="CL301" s="391"/>
      <c r="CM301" s="391"/>
      <c r="CN301" s="391"/>
      <c r="CO301" s="391"/>
      <c r="CP301" s="391"/>
      <c r="CQ301" s="391"/>
      <c r="CR301" s="391"/>
      <c r="CS301" s="391"/>
      <c r="CT301" s="391"/>
      <c r="CU301" s="391"/>
      <c r="CV301" s="391"/>
      <c r="CW301" s="391"/>
      <c r="CX301" s="391"/>
      <c r="CY301" s="391"/>
      <c r="CZ301" s="391"/>
      <c r="DA301" s="391"/>
    </row>
    <row r="302" spans="1:105" s="124" customFormat="1" ht="14.25">
      <c r="A302" s="386" t="s">
        <v>345</v>
      </c>
      <c r="B302" s="386"/>
      <c r="C302" s="386"/>
      <c r="D302" s="386"/>
      <c r="E302" s="386"/>
      <c r="F302" s="386"/>
      <c r="G302" s="386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  <c r="V302" s="390"/>
      <c r="W302" s="390"/>
      <c r="X302" s="390"/>
      <c r="Y302" s="390"/>
      <c r="Z302" s="390"/>
      <c r="AA302" s="390"/>
      <c r="AB302" s="390"/>
      <c r="AC302" s="390"/>
      <c r="AD302" s="390"/>
      <c r="AE302" s="390"/>
      <c r="AF302" s="390"/>
      <c r="AG302" s="390"/>
      <c r="AH302" s="390"/>
      <c r="AI302" s="390"/>
      <c r="AJ302" s="390"/>
      <c r="AK302" s="390"/>
      <c r="AL302" s="390"/>
      <c r="AM302" s="390"/>
      <c r="AN302" s="390"/>
      <c r="AO302" s="390"/>
      <c r="AP302" s="390"/>
      <c r="AQ302" s="390"/>
      <c r="AR302" s="390"/>
      <c r="AS302" s="390"/>
      <c r="AT302" s="390"/>
      <c r="AU302" s="390"/>
      <c r="AV302" s="390"/>
      <c r="AW302" s="390"/>
      <c r="AX302" s="390"/>
      <c r="AY302" s="390"/>
      <c r="AZ302" s="390"/>
      <c r="BA302" s="390"/>
      <c r="BB302" s="390"/>
      <c r="BC302" s="390"/>
      <c r="BD302" s="390"/>
      <c r="BE302" s="390"/>
      <c r="BF302" s="390"/>
      <c r="BG302" s="390"/>
      <c r="BH302" s="390"/>
      <c r="BI302" s="390"/>
      <c r="BJ302" s="390"/>
      <c r="BK302" s="390"/>
      <c r="BL302" s="390"/>
      <c r="BM302" s="390"/>
      <c r="BN302" s="390"/>
      <c r="BO302" s="390"/>
      <c r="BP302" s="390"/>
      <c r="BQ302" s="390"/>
      <c r="BR302" s="390"/>
      <c r="BS302" s="390"/>
      <c r="BT302" s="392"/>
      <c r="BU302" s="392"/>
      <c r="BV302" s="392"/>
      <c r="BW302" s="392"/>
      <c r="BX302" s="392"/>
      <c r="BY302" s="392"/>
      <c r="BZ302" s="392"/>
      <c r="CA302" s="392"/>
      <c r="CB302" s="392"/>
      <c r="CC302" s="392"/>
      <c r="CD302" s="392"/>
      <c r="CE302" s="392"/>
      <c r="CF302" s="392"/>
      <c r="CG302" s="392"/>
      <c r="CH302" s="392"/>
      <c r="CI302" s="392"/>
      <c r="CJ302" s="391"/>
      <c r="CK302" s="391"/>
      <c r="CL302" s="391"/>
      <c r="CM302" s="391"/>
      <c r="CN302" s="391"/>
      <c r="CO302" s="391"/>
      <c r="CP302" s="391"/>
      <c r="CQ302" s="391"/>
      <c r="CR302" s="391"/>
      <c r="CS302" s="391"/>
      <c r="CT302" s="391"/>
      <c r="CU302" s="391"/>
      <c r="CV302" s="391"/>
      <c r="CW302" s="391"/>
      <c r="CX302" s="391"/>
      <c r="CY302" s="391"/>
      <c r="CZ302" s="391"/>
      <c r="DA302" s="391"/>
    </row>
    <row r="303" spans="1:105" s="124" customFormat="1" ht="14.25">
      <c r="A303" s="386"/>
      <c r="B303" s="386"/>
      <c r="C303" s="386"/>
      <c r="D303" s="386"/>
      <c r="E303" s="386"/>
      <c r="F303" s="386"/>
      <c r="G303" s="386"/>
      <c r="H303" s="419" t="s">
        <v>192</v>
      </c>
      <c r="I303" s="396"/>
      <c r="J303" s="396"/>
      <c r="K303" s="396"/>
      <c r="L303" s="396"/>
      <c r="M303" s="396"/>
      <c r="N303" s="396"/>
      <c r="O303" s="396"/>
      <c r="P303" s="396"/>
      <c r="Q303" s="396"/>
      <c r="R303" s="396"/>
      <c r="S303" s="396"/>
      <c r="T303" s="396"/>
      <c r="U303" s="396"/>
      <c r="V303" s="396"/>
      <c r="W303" s="396"/>
      <c r="X303" s="396"/>
      <c r="Y303" s="396"/>
      <c r="Z303" s="396"/>
      <c r="AA303" s="396"/>
      <c r="AB303" s="396"/>
      <c r="AC303" s="396"/>
      <c r="AD303" s="396"/>
      <c r="AE303" s="396"/>
      <c r="AF303" s="396"/>
      <c r="AG303" s="396"/>
      <c r="AH303" s="396"/>
      <c r="AI303" s="396"/>
      <c r="AJ303" s="396"/>
      <c r="AK303" s="396"/>
      <c r="AL303" s="396"/>
      <c r="AM303" s="396"/>
      <c r="AN303" s="396"/>
      <c r="AO303" s="396"/>
      <c r="AP303" s="396"/>
      <c r="AQ303" s="396"/>
      <c r="AR303" s="396"/>
      <c r="AS303" s="396"/>
      <c r="AT303" s="396"/>
      <c r="AU303" s="396"/>
      <c r="AV303" s="396"/>
      <c r="AW303" s="396"/>
      <c r="AX303" s="396"/>
      <c r="AY303" s="396"/>
      <c r="AZ303" s="396"/>
      <c r="BA303" s="396"/>
      <c r="BB303" s="396"/>
      <c r="BC303" s="397"/>
      <c r="BD303" s="390"/>
      <c r="BE303" s="390"/>
      <c r="BF303" s="390"/>
      <c r="BG303" s="390"/>
      <c r="BH303" s="390"/>
      <c r="BI303" s="390"/>
      <c r="BJ303" s="390"/>
      <c r="BK303" s="390"/>
      <c r="BL303" s="390"/>
      <c r="BM303" s="390"/>
      <c r="BN303" s="390"/>
      <c r="BO303" s="390"/>
      <c r="BP303" s="390"/>
      <c r="BQ303" s="390"/>
      <c r="BR303" s="390"/>
      <c r="BS303" s="390"/>
      <c r="BT303" s="398" t="s">
        <v>175</v>
      </c>
      <c r="BU303" s="398"/>
      <c r="BV303" s="398"/>
      <c r="BW303" s="398"/>
      <c r="BX303" s="398"/>
      <c r="BY303" s="398"/>
      <c r="BZ303" s="398"/>
      <c r="CA303" s="398"/>
      <c r="CB303" s="398"/>
      <c r="CC303" s="398"/>
      <c r="CD303" s="398"/>
      <c r="CE303" s="398"/>
      <c r="CF303" s="398"/>
      <c r="CG303" s="398"/>
      <c r="CH303" s="398"/>
      <c r="CI303" s="398"/>
      <c r="CJ303" s="399">
        <f>SUM(CJ301:CJ302)</f>
        <v>0</v>
      </c>
      <c r="CK303" s="399"/>
      <c r="CL303" s="399"/>
      <c r="CM303" s="399"/>
      <c r="CN303" s="399"/>
      <c r="CO303" s="399"/>
      <c r="CP303" s="399"/>
      <c r="CQ303" s="399"/>
      <c r="CR303" s="399"/>
      <c r="CS303" s="399"/>
      <c r="CT303" s="399"/>
      <c r="CU303" s="399"/>
      <c r="CV303" s="399"/>
      <c r="CW303" s="399"/>
      <c r="CX303" s="399"/>
      <c r="CY303" s="399"/>
      <c r="CZ303" s="399"/>
      <c r="DA303" s="399"/>
    </row>
    <row r="304" spans="1:105" s="124" customFormat="1" ht="14.25">
      <c r="A304" s="132"/>
      <c r="B304" s="132"/>
      <c r="C304" s="132"/>
      <c r="D304" s="132"/>
      <c r="E304" s="132"/>
      <c r="F304" s="132"/>
      <c r="G304" s="132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33"/>
      <c r="AW304" s="133"/>
      <c r="AX304" s="133"/>
      <c r="AY304" s="133"/>
      <c r="AZ304" s="133"/>
      <c r="BA304" s="133"/>
      <c r="BB304" s="133"/>
      <c r="BC304" s="133"/>
      <c r="BD304" s="134"/>
      <c r="BE304" s="134"/>
      <c r="BF304" s="134"/>
      <c r="BG304" s="134"/>
      <c r="BH304" s="134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  <c r="CT304" s="134"/>
      <c r="CU304" s="134"/>
      <c r="CV304" s="134"/>
      <c r="CW304" s="134"/>
      <c r="CX304" s="134"/>
      <c r="CY304" s="134"/>
      <c r="CZ304" s="134"/>
      <c r="DA304" s="134"/>
    </row>
    <row r="305" spans="1:105" s="124" customFormat="1" ht="30" customHeight="1">
      <c r="A305" s="393" t="s">
        <v>359</v>
      </c>
      <c r="B305" s="393"/>
      <c r="C305" s="393"/>
      <c r="D305" s="393"/>
      <c r="E305" s="393"/>
      <c r="F305" s="393"/>
      <c r="G305" s="393"/>
      <c r="H305" s="393"/>
      <c r="I305" s="393"/>
      <c r="J305" s="393"/>
      <c r="K305" s="393"/>
      <c r="L305" s="393"/>
      <c r="M305" s="393"/>
      <c r="N305" s="393"/>
      <c r="O305" s="393"/>
      <c r="P305" s="393"/>
      <c r="Q305" s="393"/>
      <c r="R305" s="393"/>
      <c r="S305" s="393"/>
      <c r="T305" s="393"/>
      <c r="U305" s="393"/>
      <c r="V305" s="393"/>
      <c r="W305" s="393"/>
      <c r="X305" s="393"/>
      <c r="Y305" s="393"/>
      <c r="Z305" s="393"/>
      <c r="AA305" s="393"/>
      <c r="AB305" s="393"/>
      <c r="AC305" s="393"/>
      <c r="AD305" s="393"/>
      <c r="AE305" s="393"/>
      <c r="AF305" s="393"/>
      <c r="AG305" s="393"/>
      <c r="AH305" s="393"/>
      <c r="AI305" s="393"/>
      <c r="AJ305" s="393"/>
      <c r="AK305" s="393"/>
      <c r="AL305" s="393"/>
      <c r="AM305" s="393"/>
      <c r="AN305" s="393"/>
      <c r="AO305" s="393"/>
      <c r="AP305" s="393"/>
      <c r="AQ305" s="393"/>
      <c r="AR305" s="393"/>
      <c r="AS305" s="393"/>
      <c r="AT305" s="393"/>
      <c r="AU305" s="393"/>
      <c r="AV305" s="393"/>
      <c r="AW305" s="393"/>
      <c r="AX305" s="393"/>
      <c r="AY305" s="393"/>
      <c r="AZ305" s="393"/>
      <c r="BA305" s="393"/>
      <c r="BB305" s="393"/>
      <c r="BC305" s="393"/>
      <c r="BD305" s="393"/>
      <c r="BE305" s="393"/>
      <c r="BF305" s="393"/>
      <c r="BG305" s="393"/>
      <c r="BH305" s="393"/>
      <c r="BI305" s="393"/>
      <c r="BJ305" s="393"/>
      <c r="BK305" s="393"/>
      <c r="BL305" s="393"/>
      <c r="BM305" s="393"/>
      <c r="BN305" s="393"/>
      <c r="BO305" s="393"/>
      <c r="BP305" s="393"/>
      <c r="BQ305" s="393"/>
      <c r="BR305" s="393"/>
      <c r="BS305" s="393"/>
      <c r="BT305" s="393"/>
      <c r="BU305" s="393"/>
      <c r="BV305" s="393"/>
      <c r="BW305" s="393"/>
      <c r="BX305" s="393"/>
      <c r="BY305" s="393"/>
      <c r="BZ305" s="393"/>
      <c r="CA305" s="393"/>
      <c r="CB305" s="393"/>
      <c r="CC305" s="393"/>
      <c r="CD305" s="393"/>
      <c r="CE305" s="393"/>
      <c r="CF305" s="393"/>
      <c r="CG305" s="393"/>
      <c r="CH305" s="393"/>
      <c r="CI305" s="393"/>
      <c r="CJ305" s="393"/>
      <c r="CK305" s="393"/>
      <c r="CL305" s="393"/>
      <c r="CM305" s="393"/>
      <c r="CN305" s="393"/>
      <c r="CO305" s="393"/>
      <c r="CP305" s="393"/>
      <c r="CQ305" s="393"/>
      <c r="CR305" s="393"/>
      <c r="CS305" s="393"/>
      <c r="CT305" s="393"/>
      <c r="CU305" s="393"/>
      <c r="CV305" s="393"/>
      <c r="CW305" s="393"/>
      <c r="CX305" s="393"/>
      <c r="CY305" s="393"/>
      <c r="CZ305" s="393"/>
      <c r="DA305" s="393"/>
    </row>
    <row r="306" spans="1:105" s="124" customFormat="1" ht="14.25">
      <c r="A306" s="132"/>
      <c r="B306" s="132"/>
      <c r="C306" s="132"/>
      <c r="D306" s="132"/>
      <c r="E306" s="132"/>
      <c r="F306" s="132"/>
      <c r="G306" s="132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3"/>
      <c r="BA306" s="133"/>
      <c r="BB306" s="133"/>
      <c r="BC306" s="133"/>
      <c r="BD306" s="134"/>
      <c r="BE306" s="134"/>
      <c r="BF306" s="134"/>
      <c r="BG306" s="134"/>
      <c r="BH306" s="134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  <c r="CA306" s="134"/>
      <c r="CB306" s="134"/>
      <c r="CC306" s="134"/>
      <c r="CD306" s="134"/>
      <c r="CE306" s="134"/>
      <c r="CF306" s="134"/>
      <c r="CG306" s="134"/>
      <c r="CH306" s="134"/>
      <c r="CI306" s="134"/>
      <c r="CJ306" s="134"/>
      <c r="CK306" s="134"/>
      <c r="CL306" s="134"/>
      <c r="CM306" s="134"/>
      <c r="CN306" s="134"/>
      <c r="CO306" s="134"/>
      <c r="CP306" s="134"/>
      <c r="CQ306" s="134"/>
      <c r="CR306" s="134"/>
      <c r="CS306" s="134"/>
      <c r="CT306" s="134"/>
      <c r="CU306" s="134"/>
      <c r="CV306" s="134"/>
      <c r="CW306" s="134"/>
      <c r="CX306" s="134"/>
      <c r="CY306" s="134"/>
      <c r="CZ306" s="134"/>
      <c r="DA306" s="134"/>
    </row>
    <row r="307" spans="1:105" s="124" customFormat="1" ht="14.25">
      <c r="A307" s="386" t="s">
        <v>42</v>
      </c>
      <c r="B307" s="386"/>
      <c r="C307" s="386"/>
      <c r="D307" s="386"/>
      <c r="E307" s="386"/>
      <c r="F307" s="386"/>
      <c r="G307" s="386"/>
      <c r="H307" s="390"/>
      <c r="I307" s="390"/>
      <c r="J307" s="390"/>
      <c r="K307" s="390"/>
      <c r="L307" s="390"/>
      <c r="M307" s="390"/>
      <c r="N307" s="390"/>
      <c r="O307" s="390"/>
      <c r="P307" s="390"/>
      <c r="Q307" s="390"/>
      <c r="R307" s="390"/>
      <c r="S307" s="390"/>
      <c r="T307" s="390"/>
      <c r="U307" s="390"/>
      <c r="V307" s="390"/>
      <c r="W307" s="390"/>
      <c r="X307" s="390"/>
      <c r="Y307" s="390"/>
      <c r="Z307" s="390"/>
      <c r="AA307" s="390"/>
      <c r="AB307" s="390"/>
      <c r="AC307" s="390"/>
      <c r="AD307" s="390"/>
      <c r="AE307" s="390"/>
      <c r="AF307" s="390"/>
      <c r="AG307" s="390"/>
      <c r="AH307" s="390"/>
      <c r="AI307" s="390"/>
      <c r="AJ307" s="390"/>
      <c r="AK307" s="390"/>
      <c r="AL307" s="390"/>
      <c r="AM307" s="390"/>
      <c r="AN307" s="390"/>
      <c r="AO307" s="390"/>
      <c r="AP307" s="390"/>
      <c r="AQ307" s="390"/>
      <c r="AR307" s="390"/>
      <c r="AS307" s="390"/>
      <c r="AT307" s="390"/>
      <c r="AU307" s="390"/>
      <c r="AV307" s="390"/>
      <c r="AW307" s="390"/>
      <c r="AX307" s="390"/>
      <c r="AY307" s="390"/>
      <c r="AZ307" s="390"/>
      <c r="BA307" s="390"/>
      <c r="BB307" s="390"/>
      <c r="BC307" s="390"/>
      <c r="BD307" s="390"/>
      <c r="BE307" s="390"/>
      <c r="BF307" s="390"/>
      <c r="BG307" s="390"/>
      <c r="BH307" s="390"/>
      <c r="BI307" s="390"/>
      <c r="BJ307" s="390"/>
      <c r="BK307" s="390"/>
      <c r="BL307" s="390"/>
      <c r="BM307" s="390"/>
      <c r="BN307" s="390"/>
      <c r="BO307" s="390"/>
      <c r="BP307" s="390"/>
      <c r="BQ307" s="390"/>
      <c r="BR307" s="390"/>
      <c r="BS307" s="390"/>
      <c r="BT307" s="392"/>
      <c r="BU307" s="392"/>
      <c r="BV307" s="392"/>
      <c r="BW307" s="392"/>
      <c r="BX307" s="392"/>
      <c r="BY307" s="392"/>
      <c r="BZ307" s="392"/>
      <c r="CA307" s="392"/>
      <c r="CB307" s="392"/>
      <c r="CC307" s="392"/>
      <c r="CD307" s="392"/>
      <c r="CE307" s="392"/>
      <c r="CF307" s="392"/>
      <c r="CG307" s="392"/>
      <c r="CH307" s="392"/>
      <c r="CI307" s="392"/>
      <c r="CJ307" s="391"/>
      <c r="CK307" s="391"/>
      <c r="CL307" s="391"/>
      <c r="CM307" s="391"/>
      <c r="CN307" s="391"/>
      <c r="CO307" s="391"/>
      <c r="CP307" s="391"/>
      <c r="CQ307" s="391"/>
      <c r="CR307" s="391"/>
      <c r="CS307" s="391"/>
      <c r="CT307" s="391"/>
      <c r="CU307" s="391"/>
      <c r="CV307" s="391"/>
      <c r="CW307" s="391"/>
      <c r="CX307" s="391"/>
      <c r="CY307" s="391"/>
      <c r="CZ307" s="391"/>
      <c r="DA307" s="391"/>
    </row>
    <row r="308" spans="1:105" s="124" customFormat="1" ht="14.25">
      <c r="A308" s="386" t="s">
        <v>345</v>
      </c>
      <c r="B308" s="386"/>
      <c r="C308" s="386"/>
      <c r="D308" s="386"/>
      <c r="E308" s="386"/>
      <c r="F308" s="386"/>
      <c r="G308" s="386"/>
      <c r="H308" s="390"/>
      <c r="I308" s="390"/>
      <c r="J308" s="390"/>
      <c r="K308" s="390"/>
      <c r="L308" s="390"/>
      <c r="M308" s="390"/>
      <c r="N308" s="390"/>
      <c r="O308" s="390"/>
      <c r="P308" s="390"/>
      <c r="Q308" s="390"/>
      <c r="R308" s="390"/>
      <c r="S308" s="390"/>
      <c r="T308" s="390"/>
      <c r="U308" s="390"/>
      <c r="V308" s="390"/>
      <c r="W308" s="390"/>
      <c r="X308" s="390"/>
      <c r="Y308" s="390"/>
      <c r="Z308" s="390"/>
      <c r="AA308" s="390"/>
      <c r="AB308" s="390"/>
      <c r="AC308" s="390"/>
      <c r="AD308" s="390"/>
      <c r="AE308" s="390"/>
      <c r="AF308" s="390"/>
      <c r="AG308" s="390"/>
      <c r="AH308" s="390"/>
      <c r="AI308" s="390"/>
      <c r="AJ308" s="390"/>
      <c r="AK308" s="390"/>
      <c r="AL308" s="390"/>
      <c r="AM308" s="390"/>
      <c r="AN308" s="390"/>
      <c r="AO308" s="390"/>
      <c r="AP308" s="390"/>
      <c r="AQ308" s="390"/>
      <c r="AR308" s="390"/>
      <c r="AS308" s="390"/>
      <c r="AT308" s="390"/>
      <c r="AU308" s="390"/>
      <c r="AV308" s="390"/>
      <c r="AW308" s="390"/>
      <c r="AX308" s="390"/>
      <c r="AY308" s="390"/>
      <c r="AZ308" s="390"/>
      <c r="BA308" s="390"/>
      <c r="BB308" s="390"/>
      <c r="BC308" s="390"/>
      <c r="BD308" s="390"/>
      <c r="BE308" s="390"/>
      <c r="BF308" s="390"/>
      <c r="BG308" s="390"/>
      <c r="BH308" s="390"/>
      <c r="BI308" s="390"/>
      <c r="BJ308" s="390"/>
      <c r="BK308" s="390"/>
      <c r="BL308" s="390"/>
      <c r="BM308" s="390"/>
      <c r="BN308" s="390"/>
      <c r="BO308" s="390"/>
      <c r="BP308" s="390"/>
      <c r="BQ308" s="390"/>
      <c r="BR308" s="390"/>
      <c r="BS308" s="390"/>
      <c r="BT308" s="392"/>
      <c r="BU308" s="392"/>
      <c r="BV308" s="392"/>
      <c r="BW308" s="392"/>
      <c r="BX308" s="392"/>
      <c r="BY308" s="392"/>
      <c r="BZ308" s="392"/>
      <c r="CA308" s="392"/>
      <c r="CB308" s="392"/>
      <c r="CC308" s="392"/>
      <c r="CD308" s="392"/>
      <c r="CE308" s="392"/>
      <c r="CF308" s="392"/>
      <c r="CG308" s="392"/>
      <c r="CH308" s="392"/>
      <c r="CI308" s="392"/>
      <c r="CJ308" s="391"/>
      <c r="CK308" s="391"/>
      <c r="CL308" s="391"/>
      <c r="CM308" s="391"/>
      <c r="CN308" s="391"/>
      <c r="CO308" s="391"/>
      <c r="CP308" s="391"/>
      <c r="CQ308" s="391"/>
      <c r="CR308" s="391"/>
      <c r="CS308" s="391"/>
      <c r="CT308" s="391"/>
      <c r="CU308" s="391"/>
      <c r="CV308" s="391"/>
      <c r="CW308" s="391"/>
      <c r="CX308" s="391"/>
      <c r="CY308" s="391"/>
      <c r="CZ308" s="391"/>
      <c r="DA308" s="391"/>
    </row>
    <row r="309" spans="1:105" s="124" customFormat="1" ht="14.25">
      <c r="A309" s="386"/>
      <c r="B309" s="386"/>
      <c r="C309" s="386"/>
      <c r="D309" s="386"/>
      <c r="E309" s="386"/>
      <c r="F309" s="386"/>
      <c r="G309" s="386"/>
      <c r="H309" s="421" t="s">
        <v>192</v>
      </c>
      <c r="I309" s="421"/>
      <c r="J309" s="421"/>
      <c r="K309" s="421"/>
      <c r="L309" s="421"/>
      <c r="M309" s="421"/>
      <c r="N309" s="421"/>
      <c r="O309" s="421"/>
      <c r="P309" s="421"/>
      <c r="Q309" s="421"/>
      <c r="R309" s="421"/>
      <c r="S309" s="421"/>
      <c r="T309" s="421"/>
      <c r="U309" s="421"/>
      <c r="V309" s="421"/>
      <c r="W309" s="421"/>
      <c r="X309" s="421"/>
      <c r="Y309" s="421"/>
      <c r="Z309" s="421"/>
      <c r="AA309" s="421"/>
      <c r="AB309" s="421"/>
      <c r="AC309" s="421"/>
      <c r="AD309" s="421"/>
      <c r="AE309" s="421"/>
      <c r="AF309" s="421"/>
      <c r="AG309" s="421"/>
      <c r="AH309" s="421"/>
      <c r="AI309" s="421"/>
      <c r="AJ309" s="421"/>
      <c r="AK309" s="421"/>
      <c r="AL309" s="421"/>
      <c r="AM309" s="421"/>
      <c r="AN309" s="421"/>
      <c r="AO309" s="421"/>
      <c r="AP309" s="421"/>
      <c r="AQ309" s="421"/>
      <c r="AR309" s="421"/>
      <c r="AS309" s="421"/>
      <c r="AT309" s="421"/>
      <c r="AU309" s="421"/>
      <c r="AV309" s="421"/>
      <c r="AW309" s="421"/>
      <c r="AX309" s="421"/>
      <c r="AY309" s="421"/>
      <c r="AZ309" s="421"/>
      <c r="BA309" s="421"/>
      <c r="BB309" s="421"/>
      <c r="BC309" s="421"/>
      <c r="BD309" s="408"/>
      <c r="BE309" s="408"/>
      <c r="BF309" s="408"/>
      <c r="BG309" s="408"/>
      <c r="BH309" s="408"/>
      <c r="BI309" s="408"/>
      <c r="BJ309" s="408"/>
      <c r="BK309" s="408"/>
      <c r="BL309" s="408"/>
      <c r="BM309" s="408"/>
      <c r="BN309" s="408"/>
      <c r="BO309" s="408"/>
      <c r="BP309" s="408"/>
      <c r="BQ309" s="408"/>
      <c r="BR309" s="408"/>
      <c r="BS309" s="409"/>
      <c r="BT309" s="398" t="s">
        <v>175</v>
      </c>
      <c r="BU309" s="398"/>
      <c r="BV309" s="398"/>
      <c r="BW309" s="398"/>
      <c r="BX309" s="398"/>
      <c r="BY309" s="398"/>
      <c r="BZ309" s="398"/>
      <c r="CA309" s="398"/>
      <c r="CB309" s="398"/>
      <c r="CC309" s="398"/>
      <c r="CD309" s="398"/>
      <c r="CE309" s="398"/>
      <c r="CF309" s="398"/>
      <c r="CG309" s="398"/>
      <c r="CH309" s="398"/>
      <c r="CI309" s="398"/>
      <c r="CJ309" s="399">
        <f>SUM(CJ307:CJ308)</f>
        <v>0</v>
      </c>
      <c r="CK309" s="399"/>
      <c r="CL309" s="399"/>
      <c r="CM309" s="399"/>
      <c r="CN309" s="399"/>
      <c r="CO309" s="399"/>
      <c r="CP309" s="399"/>
      <c r="CQ309" s="399"/>
      <c r="CR309" s="399"/>
      <c r="CS309" s="399"/>
      <c r="CT309" s="399"/>
      <c r="CU309" s="399"/>
      <c r="CV309" s="399"/>
      <c r="CW309" s="399"/>
      <c r="CX309" s="399"/>
      <c r="CY309" s="399"/>
      <c r="CZ309" s="399"/>
      <c r="DA309" s="399"/>
    </row>
    <row r="310" spans="1:105" s="124" customFormat="1" ht="14.25">
      <c r="A310" s="132"/>
      <c r="B310" s="132"/>
      <c r="C310" s="132"/>
      <c r="D310" s="132"/>
      <c r="E310" s="132"/>
      <c r="F310" s="132"/>
      <c r="G310" s="132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  <c r="BD310" s="134"/>
      <c r="BE310" s="134"/>
      <c r="BF310" s="134"/>
      <c r="BG310" s="134"/>
      <c r="BH310" s="134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  <c r="CA310" s="134"/>
      <c r="CB310" s="134"/>
      <c r="CC310" s="134"/>
      <c r="CD310" s="134"/>
      <c r="CE310" s="134"/>
      <c r="CF310" s="134"/>
      <c r="CG310" s="134"/>
      <c r="CH310" s="134"/>
      <c r="CI310" s="134"/>
      <c r="CJ310" s="134"/>
      <c r="CK310" s="134"/>
      <c r="CL310" s="134"/>
      <c r="CM310" s="134"/>
      <c r="CN310" s="134"/>
      <c r="CO310" s="134"/>
      <c r="CP310" s="134"/>
      <c r="CQ310" s="134"/>
      <c r="CR310" s="134"/>
      <c r="CS310" s="134"/>
      <c r="CT310" s="134"/>
      <c r="CU310" s="134"/>
      <c r="CV310" s="134"/>
      <c r="CW310" s="134"/>
      <c r="CX310" s="134"/>
      <c r="CY310" s="134"/>
      <c r="CZ310" s="134"/>
      <c r="DA310" s="134"/>
    </row>
    <row r="311" spans="1:105" s="124" customFormat="1" ht="30.75" customHeight="1">
      <c r="A311" s="393" t="s">
        <v>360</v>
      </c>
      <c r="B311" s="393"/>
      <c r="C311" s="393"/>
      <c r="D311" s="393"/>
      <c r="E311" s="393"/>
      <c r="F311" s="393"/>
      <c r="G311" s="393"/>
      <c r="H311" s="393"/>
      <c r="I311" s="393"/>
      <c r="J311" s="393"/>
      <c r="K311" s="393"/>
      <c r="L311" s="393"/>
      <c r="M311" s="393"/>
      <c r="N311" s="393"/>
      <c r="O311" s="393"/>
      <c r="P311" s="393"/>
      <c r="Q311" s="393"/>
      <c r="R311" s="393"/>
      <c r="S311" s="393"/>
      <c r="T311" s="393"/>
      <c r="U311" s="393"/>
      <c r="V311" s="393"/>
      <c r="W311" s="393"/>
      <c r="X311" s="393"/>
      <c r="Y311" s="393"/>
      <c r="Z311" s="393"/>
      <c r="AA311" s="393"/>
      <c r="AB311" s="393"/>
      <c r="AC311" s="393"/>
      <c r="AD311" s="393"/>
      <c r="AE311" s="393"/>
      <c r="AF311" s="393"/>
      <c r="AG311" s="393"/>
      <c r="AH311" s="393"/>
      <c r="AI311" s="393"/>
      <c r="AJ311" s="393"/>
      <c r="AK311" s="393"/>
      <c r="AL311" s="393"/>
      <c r="AM311" s="393"/>
      <c r="AN311" s="393"/>
      <c r="AO311" s="393"/>
      <c r="AP311" s="393"/>
      <c r="AQ311" s="393"/>
      <c r="AR311" s="393"/>
      <c r="AS311" s="393"/>
      <c r="AT311" s="393"/>
      <c r="AU311" s="393"/>
      <c r="AV311" s="393"/>
      <c r="AW311" s="393"/>
      <c r="AX311" s="393"/>
      <c r="AY311" s="393"/>
      <c r="AZ311" s="393"/>
      <c r="BA311" s="393"/>
      <c r="BB311" s="393"/>
      <c r="BC311" s="393"/>
      <c r="BD311" s="393"/>
      <c r="BE311" s="393"/>
      <c r="BF311" s="393"/>
      <c r="BG311" s="393"/>
      <c r="BH311" s="393"/>
      <c r="BI311" s="393"/>
      <c r="BJ311" s="393"/>
      <c r="BK311" s="393"/>
      <c r="BL311" s="393"/>
      <c r="BM311" s="393"/>
      <c r="BN311" s="393"/>
      <c r="BO311" s="393"/>
      <c r="BP311" s="393"/>
      <c r="BQ311" s="393"/>
      <c r="BR311" s="393"/>
      <c r="BS311" s="393"/>
      <c r="BT311" s="393"/>
      <c r="BU311" s="393"/>
      <c r="BV311" s="393"/>
      <c r="BW311" s="393"/>
      <c r="BX311" s="393"/>
      <c r="BY311" s="393"/>
      <c r="BZ311" s="393"/>
      <c r="CA311" s="393"/>
      <c r="CB311" s="393"/>
      <c r="CC311" s="393"/>
      <c r="CD311" s="393"/>
      <c r="CE311" s="393"/>
      <c r="CF311" s="393"/>
      <c r="CG311" s="393"/>
      <c r="CH311" s="393"/>
      <c r="CI311" s="393"/>
      <c r="CJ311" s="393"/>
      <c r="CK311" s="393"/>
      <c r="CL311" s="393"/>
      <c r="CM311" s="393"/>
      <c r="CN311" s="393"/>
      <c r="CO311" s="393"/>
      <c r="CP311" s="393"/>
      <c r="CQ311" s="393"/>
      <c r="CR311" s="393"/>
      <c r="CS311" s="393"/>
      <c r="CT311" s="393"/>
      <c r="CU311" s="393"/>
      <c r="CV311" s="393"/>
      <c r="CW311" s="393"/>
      <c r="CX311" s="393"/>
      <c r="CY311" s="393"/>
      <c r="CZ311" s="393"/>
      <c r="DA311" s="393"/>
    </row>
    <row r="312" spans="1:105" s="124" customFormat="1" ht="14.25">
      <c r="A312" s="132"/>
      <c r="B312" s="132"/>
      <c r="C312" s="132"/>
      <c r="D312" s="132"/>
      <c r="E312" s="132"/>
      <c r="F312" s="132"/>
      <c r="G312" s="132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3"/>
      <c r="BA312" s="133"/>
      <c r="BB312" s="133"/>
      <c r="BC312" s="133"/>
      <c r="BD312" s="134"/>
      <c r="BE312" s="134"/>
      <c r="BF312" s="134"/>
      <c r="BG312" s="134"/>
      <c r="BH312" s="134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  <c r="CJ312" s="134"/>
      <c r="CK312" s="134"/>
      <c r="CL312" s="134"/>
      <c r="CM312" s="134"/>
      <c r="CN312" s="134"/>
      <c r="CO312" s="134"/>
      <c r="CP312" s="134"/>
      <c r="CQ312" s="134"/>
      <c r="CR312" s="134"/>
      <c r="CS312" s="134"/>
      <c r="CT312" s="134"/>
      <c r="CU312" s="134"/>
      <c r="CV312" s="134"/>
      <c r="CW312" s="134"/>
      <c r="CX312" s="134"/>
      <c r="CY312" s="134"/>
      <c r="CZ312" s="134"/>
      <c r="DA312" s="134"/>
    </row>
    <row r="313" spans="1:105" s="124" customFormat="1" ht="14.25">
      <c r="A313" s="386" t="s">
        <v>42</v>
      </c>
      <c r="B313" s="386"/>
      <c r="C313" s="386"/>
      <c r="D313" s="386"/>
      <c r="E313" s="386"/>
      <c r="F313" s="386"/>
      <c r="G313" s="386"/>
      <c r="H313" s="387" t="s">
        <v>361</v>
      </c>
      <c r="I313" s="388"/>
      <c r="J313" s="388"/>
      <c r="K313" s="388"/>
      <c r="L313" s="388"/>
      <c r="M313" s="388"/>
      <c r="N313" s="388"/>
      <c r="O313" s="388"/>
      <c r="P313" s="388"/>
      <c r="Q313" s="388"/>
      <c r="R313" s="388"/>
      <c r="S313" s="388"/>
      <c r="T313" s="388"/>
      <c r="U313" s="388"/>
      <c r="V313" s="388"/>
      <c r="W313" s="388"/>
      <c r="X313" s="388"/>
      <c r="Y313" s="388"/>
      <c r="Z313" s="388"/>
      <c r="AA313" s="388"/>
      <c r="AB313" s="388"/>
      <c r="AC313" s="388"/>
      <c r="AD313" s="388"/>
      <c r="AE313" s="388"/>
      <c r="AF313" s="388"/>
      <c r="AG313" s="388"/>
      <c r="AH313" s="388"/>
      <c r="AI313" s="388"/>
      <c r="AJ313" s="388"/>
      <c r="AK313" s="388"/>
      <c r="AL313" s="388"/>
      <c r="AM313" s="388"/>
      <c r="AN313" s="388"/>
      <c r="AO313" s="388"/>
      <c r="AP313" s="388"/>
      <c r="AQ313" s="388"/>
      <c r="AR313" s="388"/>
      <c r="AS313" s="388"/>
      <c r="AT313" s="388"/>
      <c r="AU313" s="388"/>
      <c r="AV313" s="388"/>
      <c r="AW313" s="388"/>
      <c r="AX313" s="388"/>
      <c r="AY313" s="388"/>
      <c r="AZ313" s="388"/>
      <c r="BA313" s="388"/>
      <c r="BB313" s="388"/>
      <c r="BC313" s="389"/>
      <c r="BD313" s="390">
        <v>4</v>
      </c>
      <c r="BE313" s="390"/>
      <c r="BF313" s="390"/>
      <c r="BG313" s="390"/>
      <c r="BH313" s="390"/>
      <c r="BI313" s="390"/>
      <c r="BJ313" s="390"/>
      <c r="BK313" s="390"/>
      <c r="BL313" s="390"/>
      <c r="BM313" s="390"/>
      <c r="BN313" s="390"/>
      <c r="BO313" s="390"/>
      <c r="BP313" s="390"/>
      <c r="BQ313" s="390"/>
      <c r="BR313" s="390"/>
      <c r="BS313" s="390"/>
      <c r="BT313" s="392">
        <v>2400</v>
      </c>
      <c r="BU313" s="392"/>
      <c r="BV313" s="392"/>
      <c r="BW313" s="392"/>
      <c r="BX313" s="392"/>
      <c r="BY313" s="392"/>
      <c r="BZ313" s="392"/>
      <c r="CA313" s="392"/>
      <c r="CB313" s="392"/>
      <c r="CC313" s="392"/>
      <c r="CD313" s="392"/>
      <c r="CE313" s="392"/>
      <c r="CF313" s="392"/>
      <c r="CG313" s="392"/>
      <c r="CH313" s="392"/>
      <c r="CI313" s="392"/>
      <c r="CJ313" s="391">
        <v>9600</v>
      </c>
      <c r="CK313" s="391"/>
      <c r="CL313" s="391"/>
      <c r="CM313" s="391"/>
      <c r="CN313" s="391"/>
      <c r="CO313" s="391"/>
      <c r="CP313" s="391"/>
      <c r="CQ313" s="391"/>
      <c r="CR313" s="391"/>
      <c r="CS313" s="391"/>
      <c r="CT313" s="391"/>
      <c r="CU313" s="391"/>
      <c r="CV313" s="391"/>
      <c r="CW313" s="391"/>
      <c r="CX313" s="391"/>
      <c r="CY313" s="391"/>
      <c r="CZ313" s="391"/>
      <c r="DA313" s="391"/>
    </row>
    <row r="314" spans="1:105" s="124" customFormat="1" ht="14.25">
      <c r="A314" s="386" t="s">
        <v>345</v>
      </c>
      <c r="B314" s="386"/>
      <c r="C314" s="386"/>
      <c r="D314" s="386"/>
      <c r="E314" s="386"/>
      <c r="F314" s="386"/>
      <c r="G314" s="386"/>
      <c r="H314" s="390"/>
      <c r="I314" s="390"/>
      <c r="J314" s="390"/>
      <c r="K314" s="390"/>
      <c r="L314" s="390"/>
      <c r="M314" s="390"/>
      <c r="N314" s="390"/>
      <c r="O314" s="390"/>
      <c r="P314" s="390"/>
      <c r="Q314" s="390"/>
      <c r="R314" s="390"/>
      <c r="S314" s="390"/>
      <c r="T314" s="390"/>
      <c r="U314" s="390"/>
      <c r="V314" s="390"/>
      <c r="W314" s="390"/>
      <c r="X314" s="390"/>
      <c r="Y314" s="390"/>
      <c r="Z314" s="390"/>
      <c r="AA314" s="390"/>
      <c r="AB314" s="390"/>
      <c r="AC314" s="390"/>
      <c r="AD314" s="390"/>
      <c r="AE314" s="390"/>
      <c r="AF314" s="390"/>
      <c r="AG314" s="390"/>
      <c r="AH314" s="390"/>
      <c r="AI314" s="390"/>
      <c r="AJ314" s="390"/>
      <c r="AK314" s="390"/>
      <c r="AL314" s="390"/>
      <c r="AM314" s="390"/>
      <c r="AN314" s="390"/>
      <c r="AO314" s="390"/>
      <c r="AP314" s="390"/>
      <c r="AQ314" s="390"/>
      <c r="AR314" s="390"/>
      <c r="AS314" s="390"/>
      <c r="AT314" s="390"/>
      <c r="AU314" s="390"/>
      <c r="AV314" s="390"/>
      <c r="AW314" s="390"/>
      <c r="AX314" s="390"/>
      <c r="AY314" s="390"/>
      <c r="AZ314" s="390"/>
      <c r="BA314" s="390"/>
      <c r="BB314" s="390"/>
      <c r="BC314" s="390"/>
      <c r="BD314" s="390"/>
      <c r="BE314" s="390"/>
      <c r="BF314" s="390"/>
      <c r="BG314" s="390"/>
      <c r="BH314" s="390"/>
      <c r="BI314" s="390"/>
      <c r="BJ314" s="390"/>
      <c r="BK314" s="390"/>
      <c r="BL314" s="390"/>
      <c r="BM314" s="390"/>
      <c r="BN314" s="390"/>
      <c r="BO314" s="390"/>
      <c r="BP314" s="390"/>
      <c r="BQ314" s="390"/>
      <c r="BR314" s="390"/>
      <c r="BS314" s="390"/>
      <c r="BT314" s="392"/>
      <c r="BU314" s="392"/>
      <c r="BV314" s="392"/>
      <c r="BW314" s="392"/>
      <c r="BX314" s="392"/>
      <c r="BY314" s="392"/>
      <c r="BZ314" s="392"/>
      <c r="CA314" s="392"/>
      <c r="CB314" s="392"/>
      <c r="CC314" s="392"/>
      <c r="CD314" s="392"/>
      <c r="CE314" s="392"/>
      <c r="CF314" s="392"/>
      <c r="CG314" s="392"/>
      <c r="CH314" s="392"/>
      <c r="CI314" s="392"/>
      <c r="CJ314" s="391"/>
      <c r="CK314" s="391"/>
      <c r="CL314" s="391"/>
      <c r="CM314" s="391"/>
      <c r="CN314" s="391"/>
      <c r="CO314" s="391"/>
      <c r="CP314" s="391"/>
      <c r="CQ314" s="391"/>
      <c r="CR314" s="391"/>
      <c r="CS314" s="391"/>
      <c r="CT314" s="391"/>
      <c r="CU314" s="391"/>
      <c r="CV314" s="391"/>
      <c r="CW314" s="391"/>
      <c r="CX314" s="391"/>
      <c r="CY314" s="391"/>
      <c r="CZ314" s="391"/>
      <c r="DA314" s="391"/>
    </row>
    <row r="315" spans="1:105" s="124" customFormat="1" ht="14.25">
      <c r="A315" s="386"/>
      <c r="B315" s="386"/>
      <c r="C315" s="386"/>
      <c r="D315" s="386"/>
      <c r="E315" s="386"/>
      <c r="F315" s="386"/>
      <c r="G315" s="386"/>
      <c r="H315" s="421" t="s">
        <v>192</v>
      </c>
      <c r="I315" s="421"/>
      <c r="J315" s="421"/>
      <c r="K315" s="421"/>
      <c r="L315" s="421"/>
      <c r="M315" s="421"/>
      <c r="N315" s="421"/>
      <c r="O315" s="421"/>
      <c r="P315" s="421"/>
      <c r="Q315" s="421"/>
      <c r="R315" s="421"/>
      <c r="S315" s="421"/>
      <c r="T315" s="421"/>
      <c r="U315" s="421"/>
      <c r="V315" s="421"/>
      <c r="W315" s="421"/>
      <c r="X315" s="421"/>
      <c r="Y315" s="421"/>
      <c r="Z315" s="421"/>
      <c r="AA315" s="421"/>
      <c r="AB315" s="421"/>
      <c r="AC315" s="421"/>
      <c r="AD315" s="421"/>
      <c r="AE315" s="421"/>
      <c r="AF315" s="421"/>
      <c r="AG315" s="421"/>
      <c r="AH315" s="421"/>
      <c r="AI315" s="421"/>
      <c r="AJ315" s="421"/>
      <c r="AK315" s="421"/>
      <c r="AL315" s="421"/>
      <c r="AM315" s="421"/>
      <c r="AN315" s="421"/>
      <c r="AO315" s="421"/>
      <c r="AP315" s="421"/>
      <c r="AQ315" s="421"/>
      <c r="AR315" s="421"/>
      <c r="AS315" s="421"/>
      <c r="AT315" s="421"/>
      <c r="AU315" s="421"/>
      <c r="AV315" s="421"/>
      <c r="AW315" s="421"/>
      <c r="AX315" s="421"/>
      <c r="AY315" s="421"/>
      <c r="AZ315" s="421"/>
      <c r="BA315" s="421"/>
      <c r="BB315" s="421"/>
      <c r="BC315" s="421"/>
      <c r="BD315" s="386"/>
      <c r="BE315" s="386"/>
      <c r="BF315" s="386"/>
      <c r="BG315" s="386"/>
      <c r="BH315" s="386"/>
      <c r="BI315" s="386"/>
      <c r="BJ315" s="386"/>
      <c r="BK315" s="386"/>
      <c r="BL315" s="386"/>
      <c r="BM315" s="386"/>
      <c r="BN315" s="386"/>
      <c r="BO315" s="386"/>
      <c r="BP315" s="386"/>
      <c r="BQ315" s="386"/>
      <c r="BR315" s="386"/>
      <c r="BS315" s="386"/>
      <c r="BT315" s="398" t="s">
        <v>175</v>
      </c>
      <c r="BU315" s="398"/>
      <c r="BV315" s="398"/>
      <c r="BW315" s="398"/>
      <c r="BX315" s="398"/>
      <c r="BY315" s="398"/>
      <c r="BZ315" s="398"/>
      <c r="CA315" s="398"/>
      <c r="CB315" s="398"/>
      <c r="CC315" s="398"/>
      <c r="CD315" s="398"/>
      <c r="CE315" s="398"/>
      <c r="CF315" s="398"/>
      <c r="CG315" s="398"/>
      <c r="CH315" s="398"/>
      <c r="CI315" s="398"/>
      <c r="CJ315" s="399">
        <f>SUM(CJ313:CJ314)</f>
        <v>9600</v>
      </c>
      <c r="CK315" s="399"/>
      <c r="CL315" s="399"/>
      <c r="CM315" s="399"/>
      <c r="CN315" s="399"/>
      <c r="CO315" s="399"/>
      <c r="CP315" s="399"/>
      <c r="CQ315" s="399"/>
      <c r="CR315" s="399"/>
      <c r="CS315" s="399"/>
      <c r="CT315" s="399"/>
      <c r="CU315" s="399"/>
      <c r="CV315" s="399"/>
      <c r="CW315" s="399"/>
      <c r="CX315" s="399"/>
      <c r="CY315" s="399"/>
      <c r="CZ315" s="399"/>
      <c r="DA315" s="399"/>
    </row>
    <row r="316" spans="1:105" s="124" customFormat="1" ht="14.25">
      <c r="A316" s="132"/>
      <c r="B316" s="132"/>
      <c r="C316" s="132"/>
      <c r="D316" s="132"/>
      <c r="E316" s="132"/>
      <c r="F316" s="132"/>
      <c r="G316" s="132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4"/>
      <c r="BE316" s="134"/>
      <c r="BF316" s="134"/>
      <c r="BG316" s="134"/>
      <c r="BH316" s="134"/>
      <c r="BI316" s="134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34"/>
      <c r="BW316" s="134"/>
      <c r="BX316" s="134"/>
      <c r="BY316" s="134"/>
      <c r="BZ316" s="134"/>
      <c r="CA316" s="134"/>
      <c r="CB316" s="134"/>
      <c r="CC316" s="134"/>
      <c r="CD316" s="134"/>
      <c r="CE316" s="134"/>
      <c r="CF316" s="134"/>
      <c r="CG316" s="134"/>
      <c r="CH316" s="134"/>
      <c r="CI316" s="134"/>
      <c r="CJ316" s="134"/>
      <c r="CK316" s="134"/>
      <c r="CL316" s="134"/>
      <c r="CM316" s="134"/>
      <c r="CN316" s="134"/>
      <c r="CO316" s="134"/>
      <c r="CP316" s="134"/>
      <c r="CQ316" s="134"/>
      <c r="CR316" s="134"/>
      <c r="CS316" s="134"/>
      <c r="CT316" s="134"/>
      <c r="CU316" s="134"/>
      <c r="CV316" s="134"/>
      <c r="CW316" s="134"/>
      <c r="CX316" s="134"/>
      <c r="CY316" s="134"/>
      <c r="CZ316" s="134"/>
      <c r="DA316" s="134"/>
    </row>
    <row r="317" spans="1:105" s="124" customFormat="1" ht="28.5" customHeight="1">
      <c r="A317" s="393" t="s">
        <v>362</v>
      </c>
      <c r="B317" s="393"/>
      <c r="C317" s="393"/>
      <c r="D317" s="393"/>
      <c r="E317" s="393"/>
      <c r="F317" s="393"/>
      <c r="G317" s="393"/>
      <c r="H317" s="393"/>
      <c r="I317" s="393"/>
      <c r="J317" s="393"/>
      <c r="K317" s="393"/>
      <c r="L317" s="393"/>
      <c r="M317" s="393"/>
      <c r="N317" s="393"/>
      <c r="O317" s="393"/>
      <c r="P317" s="393"/>
      <c r="Q317" s="393"/>
      <c r="R317" s="393"/>
      <c r="S317" s="393"/>
      <c r="T317" s="393"/>
      <c r="U317" s="393"/>
      <c r="V317" s="393"/>
      <c r="W317" s="393"/>
      <c r="X317" s="393"/>
      <c r="Y317" s="393"/>
      <c r="Z317" s="393"/>
      <c r="AA317" s="393"/>
      <c r="AB317" s="393"/>
      <c r="AC317" s="393"/>
      <c r="AD317" s="393"/>
      <c r="AE317" s="393"/>
      <c r="AF317" s="393"/>
      <c r="AG317" s="393"/>
      <c r="AH317" s="393"/>
      <c r="AI317" s="393"/>
      <c r="AJ317" s="393"/>
      <c r="AK317" s="393"/>
      <c r="AL317" s="393"/>
      <c r="AM317" s="393"/>
      <c r="AN317" s="393"/>
      <c r="AO317" s="393"/>
      <c r="AP317" s="393"/>
      <c r="AQ317" s="393"/>
      <c r="AR317" s="393"/>
      <c r="AS317" s="393"/>
      <c r="AT317" s="393"/>
      <c r="AU317" s="393"/>
      <c r="AV317" s="393"/>
      <c r="AW317" s="393"/>
      <c r="AX317" s="393"/>
      <c r="AY317" s="393"/>
      <c r="AZ317" s="393"/>
      <c r="BA317" s="393"/>
      <c r="BB317" s="393"/>
      <c r="BC317" s="393"/>
      <c r="BD317" s="393"/>
      <c r="BE317" s="393"/>
      <c r="BF317" s="393"/>
      <c r="BG317" s="393"/>
      <c r="BH317" s="393"/>
      <c r="BI317" s="393"/>
      <c r="BJ317" s="393"/>
      <c r="BK317" s="393"/>
      <c r="BL317" s="393"/>
      <c r="BM317" s="393"/>
      <c r="BN317" s="393"/>
      <c r="BO317" s="393"/>
      <c r="BP317" s="393"/>
      <c r="BQ317" s="393"/>
      <c r="BR317" s="393"/>
      <c r="BS317" s="393"/>
      <c r="BT317" s="393"/>
      <c r="BU317" s="393"/>
      <c r="BV317" s="393"/>
      <c r="BW317" s="393"/>
      <c r="BX317" s="393"/>
      <c r="BY317" s="393"/>
      <c r="BZ317" s="393"/>
      <c r="CA317" s="393"/>
      <c r="CB317" s="393"/>
      <c r="CC317" s="393"/>
      <c r="CD317" s="393"/>
      <c r="CE317" s="393"/>
      <c r="CF317" s="393"/>
      <c r="CG317" s="393"/>
      <c r="CH317" s="393"/>
      <c r="CI317" s="393"/>
      <c r="CJ317" s="393"/>
      <c r="CK317" s="393"/>
      <c r="CL317" s="393"/>
      <c r="CM317" s="393"/>
      <c r="CN317" s="393"/>
      <c r="CO317" s="393"/>
      <c r="CP317" s="393"/>
      <c r="CQ317" s="393"/>
      <c r="CR317" s="393"/>
      <c r="CS317" s="393"/>
      <c r="CT317" s="393"/>
      <c r="CU317" s="393"/>
      <c r="CV317" s="393"/>
      <c r="CW317" s="393"/>
      <c r="CX317" s="393"/>
      <c r="CY317" s="393"/>
      <c r="CZ317" s="393"/>
      <c r="DA317" s="393"/>
    </row>
    <row r="318" spans="1:105" s="124" customFormat="1" ht="14.25">
      <c r="A318" s="132"/>
      <c r="B318" s="132"/>
      <c r="C318" s="132"/>
      <c r="D318" s="132"/>
      <c r="E318" s="132"/>
      <c r="F318" s="132"/>
      <c r="G318" s="132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4"/>
      <c r="BE318" s="134"/>
      <c r="BF318" s="134"/>
      <c r="BG318" s="134"/>
      <c r="BH318" s="134"/>
      <c r="BI318" s="134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34"/>
      <c r="BW318" s="134"/>
      <c r="BX318" s="134"/>
      <c r="BY318" s="134"/>
      <c r="BZ318" s="134"/>
      <c r="CA318" s="134"/>
      <c r="CB318" s="134"/>
      <c r="CC318" s="134"/>
      <c r="CD318" s="134"/>
      <c r="CE318" s="134"/>
      <c r="CF318" s="134"/>
      <c r="CG318" s="134"/>
      <c r="CH318" s="134"/>
      <c r="CI318" s="134"/>
      <c r="CJ318" s="134"/>
      <c r="CK318" s="134"/>
      <c r="CL318" s="134"/>
      <c r="CM318" s="134"/>
      <c r="CN318" s="134"/>
      <c r="CO318" s="134"/>
      <c r="CP318" s="134"/>
      <c r="CQ318" s="134"/>
      <c r="CR318" s="134"/>
      <c r="CS318" s="134"/>
      <c r="CT318" s="134"/>
      <c r="CU318" s="134"/>
      <c r="CV318" s="134"/>
      <c r="CW318" s="134"/>
      <c r="CX318" s="134"/>
      <c r="CY318" s="134"/>
      <c r="CZ318" s="134"/>
      <c r="DA318" s="134"/>
    </row>
    <row r="319" spans="1:105" s="124" customFormat="1" ht="14.25">
      <c r="A319" s="386" t="s">
        <v>42</v>
      </c>
      <c r="B319" s="386"/>
      <c r="C319" s="386"/>
      <c r="D319" s="386"/>
      <c r="E319" s="386"/>
      <c r="F319" s="386"/>
      <c r="G319" s="386"/>
      <c r="H319" s="390"/>
      <c r="I319" s="390"/>
      <c r="J319" s="390"/>
      <c r="K319" s="390"/>
      <c r="L319" s="390"/>
      <c r="M319" s="390"/>
      <c r="N319" s="390"/>
      <c r="O319" s="390"/>
      <c r="P319" s="390"/>
      <c r="Q319" s="390"/>
      <c r="R319" s="390"/>
      <c r="S319" s="390"/>
      <c r="T319" s="390"/>
      <c r="U319" s="390"/>
      <c r="V319" s="390"/>
      <c r="W319" s="390"/>
      <c r="X319" s="390"/>
      <c r="Y319" s="390"/>
      <c r="Z319" s="390"/>
      <c r="AA319" s="390"/>
      <c r="AB319" s="390"/>
      <c r="AC319" s="390"/>
      <c r="AD319" s="390"/>
      <c r="AE319" s="390"/>
      <c r="AF319" s="390"/>
      <c r="AG319" s="390"/>
      <c r="AH319" s="390"/>
      <c r="AI319" s="390"/>
      <c r="AJ319" s="390"/>
      <c r="AK319" s="390"/>
      <c r="AL319" s="390"/>
      <c r="AM319" s="390"/>
      <c r="AN319" s="390"/>
      <c r="AO319" s="390"/>
      <c r="AP319" s="390"/>
      <c r="AQ319" s="390"/>
      <c r="AR319" s="390"/>
      <c r="AS319" s="390"/>
      <c r="AT319" s="390"/>
      <c r="AU319" s="390"/>
      <c r="AV319" s="390"/>
      <c r="AW319" s="390"/>
      <c r="AX319" s="390"/>
      <c r="AY319" s="390"/>
      <c r="AZ319" s="390"/>
      <c r="BA319" s="390"/>
      <c r="BB319" s="390"/>
      <c r="BC319" s="390"/>
      <c r="BD319" s="390"/>
      <c r="BE319" s="390"/>
      <c r="BF319" s="390"/>
      <c r="BG319" s="390"/>
      <c r="BH319" s="390"/>
      <c r="BI319" s="390"/>
      <c r="BJ319" s="390"/>
      <c r="BK319" s="390"/>
      <c r="BL319" s="390"/>
      <c r="BM319" s="390"/>
      <c r="BN319" s="390"/>
      <c r="BO319" s="390"/>
      <c r="BP319" s="390"/>
      <c r="BQ319" s="390"/>
      <c r="BR319" s="390"/>
      <c r="BS319" s="390"/>
      <c r="BT319" s="392"/>
      <c r="BU319" s="392"/>
      <c r="BV319" s="392"/>
      <c r="BW319" s="392"/>
      <c r="BX319" s="392"/>
      <c r="BY319" s="392"/>
      <c r="BZ319" s="392"/>
      <c r="CA319" s="392"/>
      <c r="CB319" s="392"/>
      <c r="CC319" s="392"/>
      <c r="CD319" s="392"/>
      <c r="CE319" s="392"/>
      <c r="CF319" s="392"/>
      <c r="CG319" s="392"/>
      <c r="CH319" s="392"/>
      <c r="CI319" s="392"/>
      <c r="CJ319" s="391"/>
      <c r="CK319" s="391"/>
      <c r="CL319" s="391"/>
      <c r="CM319" s="391"/>
      <c r="CN319" s="391"/>
      <c r="CO319" s="391"/>
      <c r="CP319" s="391"/>
      <c r="CQ319" s="391"/>
      <c r="CR319" s="391"/>
      <c r="CS319" s="391"/>
      <c r="CT319" s="391"/>
      <c r="CU319" s="391"/>
      <c r="CV319" s="391"/>
      <c r="CW319" s="391"/>
      <c r="CX319" s="391"/>
      <c r="CY319" s="391"/>
      <c r="CZ319" s="391"/>
      <c r="DA319" s="391"/>
    </row>
    <row r="320" spans="1:105" s="124" customFormat="1" ht="14.25">
      <c r="A320" s="386" t="s">
        <v>345</v>
      </c>
      <c r="B320" s="386"/>
      <c r="C320" s="386"/>
      <c r="D320" s="386"/>
      <c r="E320" s="386"/>
      <c r="F320" s="386"/>
      <c r="G320" s="386"/>
      <c r="H320" s="390"/>
      <c r="I320" s="390"/>
      <c r="J320" s="390"/>
      <c r="K320" s="390"/>
      <c r="L320" s="390"/>
      <c r="M320" s="390"/>
      <c r="N320" s="390"/>
      <c r="O320" s="390"/>
      <c r="P320" s="390"/>
      <c r="Q320" s="390"/>
      <c r="R320" s="390"/>
      <c r="S320" s="390"/>
      <c r="T320" s="390"/>
      <c r="U320" s="390"/>
      <c r="V320" s="390"/>
      <c r="W320" s="390"/>
      <c r="X320" s="390"/>
      <c r="Y320" s="390"/>
      <c r="Z320" s="390"/>
      <c r="AA320" s="390"/>
      <c r="AB320" s="390"/>
      <c r="AC320" s="390"/>
      <c r="AD320" s="390"/>
      <c r="AE320" s="390"/>
      <c r="AF320" s="390"/>
      <c r="AG320" s="390"/>
      <c r="AH320" s="390"/>
      <c r="AI320" s="390"/>
      <c r="AJ320" s="390"/>
      <c r="AK320" s="390"/>
      <c r="AL320" s="390"/>
      <c r="AM320" s="390"/>
      <c r="AN320" s="390"/>
      <c r="AO320" s="390"/>
      <c r="AP320" s="390"/>
      <c r="AQ320" s="390"/>
      <c r="AR320" s="390"/>
      <c r="AS320" s="390"/>
      <c r="AT320" s="390"/>
      <c r="AU320" s="390"/>
      <c r="AV320" s="390"/>
      <c r="AW320" s="390"/>
      <c r="AX320" s="390"/>
      <c r="AY320" s="390"/>
      <c r="AZ320" s="390"/>
      <c r="BA320" s="390"/>
      <c r="BB320" s="390"/>
      <c r="BC320" s="390"/>
      <c r="BD320" s="390"/>
      <c r="BE320" s="390"/>
      <c r="BF320" s="390"/>
      <c r="BG320" s="390"/>
      <c r="BH320" s="390"/>
      <c r="BI320" s="390"/>
      <c r="BJ320" s="390"/>
      <c r="BK320" s="390"/>
      <c r="BL320" s="390"/>
      <c r="BM320" s="390"/>
      <c r="BN320" s="390"/>
      <c r="BO320" s="390"/>
      <c r="BP320" s="390"/>
      <c r="BQ320" s="390"/>
      <c r="BR320" s="390"/>
      <c r="BS320" s="390"/>
      <c r="BT320" s="392"/>
      <c r="BU320" s="392"/>
      <c r="BV320" s="392"/>
      <c r="BW320" s="392"/>
      <c r="BX320" s="392"/>
      <c r="BY320" s="392"/>
      <c r="BZ320" s="392"/>
      <c r="CA320" s="392"/>
      <c r="CB320" s="392"/>
      <c r="CC320" s="392"/>
      <c r="CD320" s="392"/>
      <c r="CE320" s="392"/>
      <c r="CF320" s="392"/>
      <c r="CG320" s="392"/>
      <c r="CH320" s="392"/>
      <c r="CI320" s="392"/>
      <c r="CJ320" s="391">
        <v>0</v>
      </c>
      <c r="CK320" s="391"/>
      <c r="CL320" s="391"/>
      <c r="CM320" s="391"/>
      <c r="CN320" s="391"/>
      <c r="CO320" s="391"/>
      <c r="CP320" s="391"/>
      <c r="CQ320" s="391"/>
      <c r="CR320" s="391"/>
      <c r="CS320" s="391"/>
      <c r="CT320" s="391"/>
      <c r="CU320" s="391"/>
      <c r="CV320" s="391"/>
      <c r="CW320" s="391"/>
      <c r="CX320" s="391"/>
      <c r="CY320" s="391"/>
      <c r="CZ320" s="391"/>
      <c r="DA320" s="391"/>
    </row>
    <row r="321" spans="1:105" s="124" customFormat="1" ht="14.25">
      <c r="A321" s="386"/>
      <c r="B321" s="386"/>
      <c r="C321" s="386"/>
      <c r="D321" s="386"/>
      <c r="E321" s="386"/>
      <c r="F321" s="386"/>
      <c r="G321" s="386"/>
      <c r="H321" s="421" t="s">
        <v>192</v>
      </c>
      <c r="I321" s="421"/>
      <c r="J321" s="421"/>
      <c r="K321" s="421"/>
      <c r="L321" s="421"/>
      <c r="M321" s="421"/>
      <c r="N321" s="421"/>
      <c r="O321" s="421"/>
      <c r="P321" s="421"/>
      <c r="Q321" s="421"/>
      <c r="R321" s="421"/>
      <c r="S321" s="421"/>
      <c r="T321" s="421"/>
      <c r="U321" s="421"/>
      <c r="V321" s="421"/>
      <c r="W321" s="421"/>
      <c r="X321" s="421"/>
      <c r="Y321" s="421"/>
      <c r="Z321" s="421"/>
      <c r="AA321" s="421"/>
      <c r="AB321" s="421"/>
      <c r="AC321" s="421"/>
      <c r="AD321" s="421"/>
      <c r="AE321" s="421"/>
      <c r="AF321" s="421"/>
      <c r="AG321" s="421"/>
      <c r="AH321" s="421"/>
      <c r="AI321" s="421"/>
      <c r="AJ321" s="421"/>
      <c r="AK321" s="421"/>
      <c r="AL321" s="421"/>
      <c r="AM321" s="421"/>
      <c r="AN321" s="421"/>
      <c r="AO321" s="421"/>
      <c r="AP321" s="421"/>
      <c r="AQ321" s="421"/>
      <c r="AR321" s="421"/>
      <c r="AS321" s="421"/>
      <c r="AT321" s="421"/>
      <c r="AU321" s="421"/>
      <c r="AV321" s="421"/>
      <c r="AW321" s="421"/>
      <c r="AX321" s="421"/>
      <c r="AY321" s="421"/>
      <c r="AZ321" s="421"/>
      <c r="BA321" s="421"/>
      <c r="BB321" s="421"/>
      <c r="BC321" s="421"/>
      <c r="BD321" s="390"/>
      <c r="BE321" s="390"/>
      <c r="BF321" s="390"/>
      <c r="BG321" s="390"/>
      <c r="BH321" s="390"/>
      <c r="BI321" s="390"/>
      <c r="BJ321" s="390"/>
      <c r="BK321" s="390"/>
      <c r="BL321" s="390"/>
      <c r="BM321" s="390"/>
      <c r="BN321" s="390"/>
      <c r="BO321" s="390"/>
      <c r="BP321" s="390"/>
      <c r="BQ321" s="390"/>
      <c r="BR321" s="390"/>
      <c r="BS321" s="390"/>
      <c r="BT321" s="398" t="s">
        <v>175</v>
      </c>
      <c r="BU321" s="398"/>
      <c r="BV321" s="398"/>
      <c r="BW321" s="398"/>
      <c r="BX321" s="398"/>
      <c r="BY321" s="398"/>
      <c r="BZ321" s="398"/>
      <c r="CA321" s="398"/>
      <c r="CB321" s="398"/>
      <c r="CC321" s="398"/>
      <c r="CD321" s="398"/>
      <c r="CE321" s="398"/>
      <c r="CF321" s="398"/>
      <c r="CG321" s="398"/>
      <c r="CH321" s="398"/>
      <c r="CI321" s="398"/>
      <c r="CJ321" s="399">
        <f>CJ320+CJ319</f>
        <v>0</v>
      </c>
      <c r="CK321" s="399"/>
      <c r="CL321" s="399"/>
      <c r="CM321" s="399"/>
      <c r="CN321" s="399"/>
      <c r="CO321" s="399"/>
      <c r="CP321" s="399"/>
      <c r="CQ321" s="399"/>
      <c r="CR321" s="399"/>
      <c r="CS321" s="399"/>
      <c r="CT321" s="399"/>
      <c r="CU321" s="399"/>
      <c r="CV321" s="399"/>
      <c r="CW321" s="399"/>
      <c r="CX321" s="399"/>
      <c r="CY321" s="399"/>
      <c r="CZ321" s="399"/>
      <c r="DA321" s="399"/>
    </row>
    <row r="322" spans="1:105" s="124" customFormat="1" ht="15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135"/>
      <c r="BH322" s="135"/>
      <c r="BI322" s="135"/>
      <c r="BJ322" s="135"/>
      <c r="BK322" s="135"/>
      <c r="BL322" s="135"/>
      <c r="BM322" s="135"/>
      <c r="BN322" s="135"/>
      <c r="BO322" s="135"/>
      <c r="BP322" s="135"/>
      <c r="BQ322" s="135"/>
      <c r="BR322" s="135"/>
      <c r="BS322" s="135"/>
      <c r="BT322" s="135"/>
      <c r="BU322" s="135"/>
      <c r="BV322" s="135"/>
      <c r="BW322" s="135"/>
      <c r="BX322" s="135"/>
      <c r="BY322" s="135"/>
      <c r="BZ322" s="135"/>
      <c r="CA322" s="135"/>
      <c r="CB322" s="135"/>
      <c r="CC322" s="135"/>
      <c r="CD322" s="135"/>
      <c r="CE322" s="135"/>
      <c r="CF322" s="135"/>
      <c r="CG322" s="135"/>
      <c r="CH322" s="135"/>
      <c r="CI322" s="135"/>
      <c r="CJ322" s="135"/>
      <c r="CK322" s="135"/>
      <c r="CL322" s="135"/>
      <c r="CM322" s="135"/>
      <c r="CN322" s="135"/>
      <c r="CO322" s="135"/>
      <c r="CP322" s="135"/>
      <c r="CQ322" s="135"/>
      <c r="CR322" s="135"/>
      <c r="CS322" s="135"/>
      <c r="CT322" s="135"/>
      <c r="CU322" s="135"/>
      <c r="CV322" s="135"/>
      <c r="CW322" s="135"/>
      <c r="CX322" s="135"/>
      <c r="CY322" s="135"/>
      <c r="CZ322" s="135"/>
      <c r="DA322" s="135"/>
    </row>
    <row r="323" spans="1:105" s="124" customFormat="1" ht="31.5" customHeight="1">
      <c r="A323" s="420" t="s">
        <v>363</v>
      </c>
      <c r="B323" s="420"/>
      <c r="C323" s="420"/>
      <c r="D323" s="420"/>
      <c r="E323" s="420"/>
      <c r="F323" s="420"/>
      <c r="G323" s="420"/>
      <c r="H323" s="420"/>
      <c r="I323" s="420"/>
      <c r="J323" s="420"/>
      <c r="K323" s="420"/>
      <c r="L323" s="420"/>
      <c r="M323" s="420"/>
      <c r="N323" s="420"/>
      <c r="O323" s="420"/>
      <c r="P323" s="420"/>
      <c r="Q323" s="420"/>
      <c r="R323" s="420"/>
      <c r="S323" s="420"/>
      <c r="T323" s="420"/>
      <c r="U323" s="420"/>
      <c r="V323" s="420"/>
      <c r="W323" s="420"/>
      <c r="X323" s="420"/>
      <c r="Y323" s="420"/>
      <c r="Z323" s="420"/>
      <c r="AA323" s="420"/>
      <c r="AB323" s="420"/>
      <c r="AC323" s="420"/>
      <c r="AD323" s="420"/>
      <c r="AE323" s="420"/>
      <c r="AF323" s="420"/>
      <c r="AG323" s="420"/>
      <c r="AH323" s="420"/>
      <c r="AI323" s="420"/>
      <c r="AJ323" s="420"/>
      <c r="AK323" s="420"/>
      <c r="AL323" s="420"/>
      <c r="AM323" s="420"/>
      <c r="AN323" s="420"/>
      <c r="AO323" s="420"/>
      <c r="AP323" s="420"/>
      <c r="AQ323" s="420"/>
      <c r="AR323" s="420"/>
      <c r="AS323" s="420"/>
      <c r="AT323" s="420"/>
      <c r="AU323" s="420"/>
      <c r="AV323" s="420"/>
      <c r="AW323" s="420"/>
      <c r="AX323" s="420"/>
      <c r="AY323" s="420"/>
      <c r="AZ323" s="420"/>
      <c r="BA323" s="420"/>
      <c r="BB323" s="420"/>
      <c r="BC323" s="420"/>
      <c r="BD323" s="420"/>
      <c r="BE323" s="420"/>
      <c r="BF323" s="420"/>
      <c r="BG323" s="420"/>
      <c r="BH323" s="420"/>
      <c r="BI323" s="420"/>
      <c r="BJ323" s="420"/>
      <c r="BK323" s="420"/>
      <c r="BL323" s="420"/>
      <c r="BM323" s="420"/>
      <c r="BN323" s="420"/>
      <c r="BO323" s="420"/>
      <c r="BP323" s="420"/>
      <c r="BQ323" s="420"/>
      <c r="BR323" s="420"/>
      <c r="BS323" s="420"/>
      <c r="BT323" s="420"/>
      <c r="BU323" s="420"/>
      <c r="BV323" s="420"/>
      <c r="BW323" s="420"/>
      <c r="BX323" s="420"/>
      <c r="BY323" s="420"/>
      <c r="BZ323" s="420"/>
      <c r="CA323" s="420"/>
      <c r="CB323" s="420"/>
      <c r="CC323" s="420"/>
      <c r="CD323" s="420"/>
      <c r="CE323" s="420"/>
      <c r="CF323" s="420"/>
      <c r="CG323" s="420"/>
      <c r="CH323" s="420"/>
      <c r="CI323" s="420"/>
      <c r="CJ323" s="420"/>
      <c r="CK323" s="420"/>
      <c r="CL323" s="420"/>
      <c r="CM323" s="420"/>
      <c r="CN323" s="420"/>
      <c r="CO323" s="420"/>
      <c r="CP323" s="420"/>
      <c r="CQ323" s="420"/>
      <c r="CR323" s="420"/>
      <c r="CS323" s="420"/>
      <c r="CT323" s="420"/>
      <c r="CU323" s="420"/>
      <c r="CV323" s="420"/>
      <c r="CW323" s="420"/>
      <c r="CX323" s="420"/>
      <c r="CY323" s="420"/>
      <c r="CZ323" s="420"/>
      <c r="DA323" s="420"/>
    </row>
    <row r="324" spans="1:105" s="124" customFormat="1" ht="15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  <c r="AR324" s="135"/>
      <c r="AS324" s="135"/>
      <c r="AT324" s="135"/>
      <c r="AU324" s="135"/>
      <c r="AV324" s="135"/>
      <c r="AW324" s="135"/>
      <c r="AX324" s="135"/>
      <c r="AY324" s="135"/>
      <c r="AZ324" s="135"/>
      <c r="BA324" s="135"/>
      <c r="BB324" s="135"/>
      <c r="BC324" s="135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</row>
    <row r="325" spans="1:105" s="124" customFormat="1" ht="27.75" customHeight="1">
      <c r="A325" s="401" t="s">
        <v>64</v>
      </c>
      <c r="B325" s="402"/>
      <c r="C325" s="402"/>
      <c r="D325" s="402"/>
      <c r="E325" s="402"/>
      <c r="F325" s="402"/>
      <c r="G325" s="403"/>
      <c r="H325" s="401" t="s">
        <v>232</v>
      </c>
      <c r="I325" s="402"/>
      <c r="J325" s="402"/>
      <c r="K325" s="402"/>
      <c r="L325" s="402"/>
      <c r="M325" s="402"/>
      <c r="N325" s="402"/>
      <c r="O325" s="402"/>
      <c r="P325" s="402"/>
      <c r="Q325" s="402"/>
      <c r="R325" s="402"/>
      <c r="S325" s="402"/>
      <c r="T325" s="402"/>
      <c r="U325" s="402"/>
      <c r="V325" s="402"/>
      <c r="W325" s="402"/>
      <c r="X325" s="402"/>
      <c r="Y325" s="402"/>
      <c r="Z325" s="402"/>
      <c r="AA325" s="402"/>
      <c r="AB325" s="402"/>
      <c r="AC325" s="402"/>
      <c r="AD325" s="402"/>
      <c r="AE325" s="402"/>
      <c r="AF325" s="402"/>
      <c r="AG325" s="402"/>
      <c r="AH325" s="402"/>
      <c r="AI325" s="402"/>
      <c r="AJ325" s="402"/>
      <c r="AK325" s="402"/>
      <c r="AL325" s="402"/>
      <c r="AM325" s="402"/>
      <c r="AN325" s="402"/>
      <c r="AO325" s="402"/>
      <c r="AP325" s="402"/>
      <c r="AQ325" s="402"/>
      <c r="AR325" s="402"/>
      <c r="AS325" s="402"/>
      <c r="AT325" s="402"/>
      <c r="AU325" s="402"/>
      <c r="AV325" s="402"/>
      <c r="AW325" s="402"/>
      <c r="AX325" s="402"/>
      <c r="AY325" s="402"/>
      <c r="AZ325" s="402"/>
      <c r="BA325" s="402"/>
      <c r="BB325" s="402"/>
      <c r="BC325" s="403"/>
      <c r="BD325" s="401" t="s">
        <v>252</v>
      </c>
      <c r="BE325" s="402"/>
      <c r="BF325" s="402"/>
      <c r="BG325" s="402"/>
      <c r="BH325" s="402"/>
      <c r="BI325" s="402"/>
      <c r="BJ325" s="402"/>
      <c r="BK325" s="402"/>
      <c r="BL325" s="402"/>
      <c r="BM325" s="402"/>
      <c r="BN325" s="402"/>
      <c r="BO325" s="402"/>
      <c r="BP325" s="402"/>
      <c r="BQ325" s="402"/>
      <c r="BR325" s="402"/>
      <c r="BS325" s="403"/>
      <c r="BT325" s="401" t="s">
        <v>260</v>
      </c>
      <c r="BU325" s="402"/>
      <c r="BV325" s="402"/>
      <c r="BW325" s="402"/>
      <c r="BX325" s="402"/>
      <c r="BY325" s="402"/>
      <c r="BZ325" s="402"/>
      <c r="CA325" s="402"/>
      <c r="CB325" s="402"/>
      <c r="CC325" s="402"/>
      <c r="CD325" s="402"/>
      <c r="CE325" s="402"/>
      <c r="CF325" s="402"/>
      <c r="CG325" s="402"/>
      <c r="CH325" s="402"/>
      <c r="CI325" s="403"/>
      <c r="CJ325" s="401" t="s">
        <v>261</v>
      </c>
      <c r="CK325" s="402"/>
      <c r="CL325" s="402"/>
      <c r="CM325" s="402"/>
      <c r="CN325" s="402"/>
      <c r="CO325" s="402"/>
      <c r="CP325" s="402"/>
      <c r="CQ325" s="402"/>
      <c r="CR325" s="402"/>
      <c r="CS325" s="402"/>
      <c r="CT325" s="402"/>
      <c r="CU325" s="402"/>
      <c r="CV325" s="402"/>
      <c r="CW325" s="402"/>
      <c r="CX325" s="402"/>
      <c r="CY325" s="402"/>
      <c r="CZ325" s="402"/>
      <c r="DA325" s="403"/>
    </row>
    <row r="326" spans="1:105" s="124" customFormat="1" ht="14.25">
      <c r="A326" s="404"/>
      <c r="B326" s="405"/>
      <c r="C326" s="405"/>
      <c r="D326" s="405"/>
      <c r="E326" s="405"/>
      <c r="F326" s="405"/>
      <c r="G326" s="406"/>
      <c r="H326" s="404">
        <v>1</v>
      </c>
      <c r="I326" s="405"/>
      <c r="J326" s="405"/>
      <c r="K326" s="405"/>
      <c r="L326" s="405"/>
      <c r="M326" s="405"/>
      <c r="N326" s="405"/>
      <c r="O326" s="405"/>
      <c r="P326" s="405"/>
      <c r="Q326" s="405"/>
      <c r="R326" s="405"/>
      <c r="S326" s="405"/>
      <c r="T326" s="405"/>
      <c r="U326" s="405"/>
      <c r="V326" s="405"/>
      <c r="W326" s="405"/>
      <c r="X326" s="405"/>
      <c r="Y326" s="405"/>
      <c r="Z326" s="405"/>
      <c r="AA326" s="405"/>
      <c r="AB326" s="405"/>
      <c r="AC326" s="405"/>
      <c r="AD326" s="405"/>
      <c r="AE326" s="405"/>
      <c r="AF326" s="405"/>
      <c r="AG326" s="405"/>
      <c r="AH326" s="405"/>
      <c r="AI326" s="405"/>
      <c r="AJ326" s="405"/>
      <c r="AK326" s="405"/>
      <c r="AL326" s="405"/>
      <c r="AM326" s="405"/>
      <c r="AN326" s="405"/>
      <c r="AO326" s="405"/>
      <c r="AP326" s="405"/>
      <c r="AQ326" s="405"/>
      <c r="AR326" s="405"/>
      <c r="AS326" s="405"/>
      <c r="AT326" s="405"/>
      <c r="AU326" s="405"/>
      <c r="AV326" s="405"/>
      <c r="AW326" s="405"/>
      <c r="AX326" s="405"/>
      <c r="AY326" s="405"/>
      <c r="AZ326" s="405"/>
      <c r="BA326" s="405"/>
      <c r="BB326" s="405"/>
      <c r="BC326" s="406"/>
      <c r="BD326" s="404">
        <v>2</v>
      </c>
      <c r="BE326" s="405"/>
      <c r="BF326" s="405"/>
      <c r="BG326" s="405"/>
      <c r="BH326" s="405"/>
      <c r="BI326" s="405"/>
      <c r="BJ326" s="405"/>
      <c r="BK326" s="405"/>
      <c r="BL326" s="405"/>
      <c r="BM326" s="405"/>
      <c r="BN326" s="405"/>
      <c r="BO326" s="405"/>
      <c r="BP326" s="405"/>
      <c r="BQ326" s="405"/>
      <c r="BR326" s="405"/>
      <c r="BS326" s="406"/>
      <c r="BT326" s="404">
        <v>3</v>
      </c>
      <c r="BU326" s="405"/>
      <c r="BV326" s="405"/>
      <c r="BW326" s="405"/>
      <c r="BX326" s="405"/>
      <c r="BY326" s="405"/>
      <c r="BZ326" s="405"/>
      <c r="CA326" s="405"/>
      <c r="CB326" s="405"/>
      <c r="CC326" s="405"/>
      <c r="CD326" s="405"/>
      <c r="CE326" s="405"/>
      <c r="CF326" s="405"/>
      <c r="CG326" s="405"/>
      <c r="CH326" s="405"/>
      <c r="CI326" s="406"/>
      <c r="CJ326" s="404">
        <v>4</v>
      </c>
      <c r="CK326" s="405"/>
      <c r="CL326" s="405"/>
      <c r="CM326" s="405"/>
      <c r="CN326" s="405"/>
      <c r="CO326" s="405"/>
      <c r="CP326" s="405"/>
      <c r="CQ326" s="405"/>
      <c r="CR326" s="405"/>
      <c r="CS326" s="405"/>
      <c r="CT326" s="405"/>
      <c r="CU326" s="405"/>
      <c r="CV326" s="405"/>
      <c r="CW326" s="405"/>
      <c r="CX326" s="405"/>
      <c r="CY326" s="405"/>
      <c r="CZ326" s="405"/>
      <c r="DA326" s="406"/>
    </row>
    <row r="327" spans="1:105" s="124" customFormat="1" ht="14.25">
      <c r="A327" s="407"/>
      <c r="B327" s="408"/>
      <c r="C327" s="408"/>
      <c r="D327" s="408"/>
      <c r="E327" s="408"/>
      <c r="F327" s="408"/>
      <c r="G327" s="409"/>
      <c r="H327" s="419" t="s">
        <v>192</v>
      </c>
      <c r="I327" s="396"/>
      <c r="J327" s="396"/>
      <c r="K327" s="396"/>
      <c r="L327" s="396"/>
      <c r="M327" s="396"/>
      <c r="N327" s="396"/>
      <c r="O327" s="396"/>
      <c r="P327" s="396"/>
      <c r="Q327" s="396"/>
      <c r="R327" s="396"/>
      <c r="S327" s="396"/>
      <c r="T327" s="396"/>
      <c r="U327" s="396"/>
      <c r="V327" s="396"/>
      <c r="W327" s="396"/>
      <c r="X327" s="396"/>
      <c r="Y327" s="396"/>
      <c r="Z327" s="396"/>
      <c r="AA327" s="396"/>
      <c r="AB327" s="396"/>
      <c r="AC327" s="396"/>
      <c r="AD327" s="396"/>
      <c r="AE327" s="396"/>
      <c r="AF327" s="396"/>
      <c r="AG327" s="396"/>
      <c r="AH327" s="396"/>
      <c r="AI327" s="396"/>
      <c r="AJ327" s="396"/>
      <c r="AK327" s="396"/>
      <c r="AL327" s="396"/>
      <c r="AM327" s="396"/>
      <c r="AN327" s="396"/>
      <c r="AO327" s="396"/>
      <c r="AP327" s="396"/>
      <c r="AQ327" s="396"/>
      <c r="AR327" s="396"/>
      <c r="AS327" s="396"/>
      <c r="AT327" s="396"/>
      <c r="AU327" s="396"/>
      <c r="AV327" s="396"/>
      <c r="AW327" s="396"/>
      <c r="AX327" s="396"/>
      <c r="AY327" s="396"/>
      <c r="AZ327" s="396"/>
      <c r="BA327" s="396"/>
      <c r="BB327" s="396"/>
      <c r="BC327" s="397"/>
      <c r="BD327" s="413"/>
      <c r="BE327" s="414"/>
      <c r="BF327" s="414"/>
      <c r="BG327" s="414"/>
      <c r="BH327" s="414"/>
      <c r="BI327" s="414"/>
      <c r="BJ327" s="414"/>
      <c r="BK327" s="414"/>
      <c r="BL327" s="414"/>
      <c r="BM327" s="414"/>
      <c r="BN327" s="414"/>
      <c r="BO327" s="414"/>
      <c r="BP327" s="414"/>
      <c r="BQ327" s="414"/>
      <c r="BR327" s="414"/>
      <c r="BS327" s="415"/>
      <c r="BT327" s="413" t="s">
        <v>175</v>
      </c>
      <c r="BU327" s="414"/>
      <c r="BV327" s="414"/>
      <c r="BW327" s="414"/>
      <c r="BX327" s="414"/>
      <c r="BY327" s="414"/>
      <c r="BZ327" s="414"/>
      <c r="CA327" s="414"/>
      <c r="CB327" s="414"/>
      <c r="CC327" s="414"/>
      <c r="CD327" s="414"/>
      <c r="CE327" s="414"/>
      <c r="CF327" s="414"/>
      <c r="CG327" s="414"/>
      <c r="CH327" s="414"/>
      <c r="CI327" s="415"/>
      <c r="CJ327" s="516">
        <f>CJ334+CJ343+CJ349+CJ355+CJ361</f>
        <v>136775</v>
      </c>
      <c r="CK327" s="517"/>
      <c r="CL327" s="517"/>
      <c r="CM327" s="517"/>
      <c r="CN327" s="517"/>
      <c r="CO327" s="517"/>
      <c r="CP327" s="517"/>
      <c r="CQ327" s="517"/>
      <c r="CR327" s="517"/>
      <c r="CS327" s="517"/>
      <c r="CT327" s="517"/>
      <c r="CU327" s="517"/>
      <c r="CV327" s="517"/>
      <c r="CW327" s="517"/>
      <c r="CX327" s="517"/>
      <c r="CY327" s="517"/>
      <c r="CZ327" s="517"/>
      <c r="DA327" s="518"/>
    </row>
    <row r="328" spans="1:105" s="124" customFormat="1" ht="15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  <c r="AR328" s="135"/>
      <c r="AS328" s="135"/>
      <c r="AT328" s="135"/>
      <c r="AU328" s="135"/>
      <c r="AV328" s="135"/>
      <c r="AW328" s="135"/>
      <c r="AX328" s="135"/>
      <c r="AY328" s="135"/>
      <c r="AZ328" s="135"/>
      <c r="BA328" s="135"/>
      <c r="BB328" s="135"/>
      <c r="BC328" s="135"/>
      <c r="BD328" s="135"/>
      <c r="BE328" s="135"/>
      <c r="BF328" s="135"/>
      <c r="BG328" s="135"/>
      <c r="BH328" s="135"/>
      <c r="BI328" s="135"/>
      <c r="BJ328" s="135"/>
      <c r="BK328" s="135"/>
      <c r="BL328" s="135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  <c r="CA328" s="135"/>
      <c r="CB328" s="135"/>
      <c r="CC328" s="135"/>
      <c r="CD328" s="135"/>
      <c r="CE328" s="135"/>
      <c r="CF328" s="135"/>
      <c r="CG328" s="135"/>
      <c r="CH328" s="135"/>
      <c r="CI328" s="135"/>
      <c r="CJ328" s="135"/>
      <c r="CK328" s="135"/>
      <c r="CL328" s="135"/>
      <c r="CM328" s="135"/>
      <c r="CN328" s="135"/>
      <c r="CO328" s="135"/>
      <c r="CP328" s="135"/>
      <c r="CQ328" s="135"/>
      <c r="CR328" s="135"/>
      <c r="CS328" s="135"/>
      <c r="CT328" s="135"/>
      <c r="CU328" s="135"/>
      <c r="CV328" s="135"/>
      <c r="CW328" s="135"/>
      <c r="CX328" s="135"/>
      <c r="CY328" s="135"/>
      <c r="CZ328" s="135"/>
      <c r="DA328" s="135"/>
    </row>
    <row r="329" spans="1:105" s="124" customFormat="1" ht="30.75" customHeight="1">
      <c r="A329" s="393" t="s">
        <v>364</v>
      </c>
      <c r="B329" s="393"/>
      <c r="C329" s="393"/>
      <c r="D329" s="393"/>
      <c r="E329" s="393"/>
      <c r="F329" s="393"/>
      <c r="G329" s="393"/>
      <c r="H329" s="393"/>
      <c r="I329" s="393"/>
      <c r="J329" s="393"/>
      <c r="K329" s="393"/>
      <c r="L329" s="393"/>
      <c r="M329" s="393"/>
      <c r="N329" s="393"/>
      <c r="O329" s="393"/>
      <c r="P329" s="393"/>
      <c r="Q329" s="393"/>
      <c r="R329" s="393"/>
      <c r="S329" s="393"/>
      <c r="T329" s="393"/>
      <c r="U329" s="393"/>
      <c r="V329" s="393"/>
      <c r="W329" s="393"/>
      <c r="X329" s="393"/>
      <c r="Y329" s="393"/>
      <c r="Z329" s="393"/>
      <c r="AA329" s="393"/>
      <c r="AB329" s="393"/>
      <c r="AC329" s="393"/>
      <c r="AD329" s="393"/>
      <c r="AE329" s="393"/>
      <c r="AF329" s="393"/>
      <c r="AG329" s="393"/>
      <c r="AH329" s="393"/>
      <c r="AI329" s="393"/>
      <c r="AJ329" s="393"/>
      <c r="AK329" s="393"/>
      <c r="AL329" s="393"/>
      <c r="AM329" s="393"/>
      <c r="AN329" s="393"/>
      <c r="AO329" s="393"/>
      <c r="AP329" s="393"/>
      <c r="AQ329" s="393"/>
      <c r="AR329" s="393"/>
      <c r="AS329" s="393"/>
      <c r="AT329" s="393"/>
      <c r="AU329" s="393"/>
      <c r="AV329" s="393"/>
      <c r="AW329" s="393"/>
      <c r="AX329" s="393"/>
      <c r="AY329" s="393"/>
      <c r="AZ329" s="393"/>
      <c r="BA329" s="393"/>
      <c r="BB329" s="393"/>
      <c r="BC329" s="393"/>
      <c r="BD329" s="393"/>
      <c r="BE329" s="393"/>
      <c r="BF329" s="393"/>
      <c r="BG329" s="393"/>
      <c r="BH329" s="393"/>
      <c r="BI329" s="393"/>
      <c r="BJ329" s="393"/>
      <c r="BK329" s="393"/>
      <c r="BL329" s="393"/>
      <c r="BM329" s="393"/>
      <c r="BN329" s="393"/>
      <c r="BO329" s="393"/>
      <c r="BP329" s="393"/>
      <c r="BQ329" s="393"/>
      <c r="BR329" s="393"/>
      <c r="BS329" s="393"/>
      <c r="BT329" s="393"/>
      <c r="BU329" s="393"/>
      <c r="BV329" s="393"/>
      <c r="BW329" s="393"/>
      <c r="BX329" s="393"/>
      <c r="BY329" s="393"/>
      <c r="BZ329" s="393"/>
      <c r="CA329" s="393"/>
      <c r="CB329" s="393"/>
      <c r="CC329" s="393"/>
      <c r="CD329" s="393"/>
      <c r="CE329" s="393"/>
      <c r="CF329" s="393"/>
      <c r="CG329" s="393"/>
      <c r="CH329" s="393"/>
      <c r="CI329" s="393"/>
      <c r="CJ329" s="393"/>
      <c r="CK329" s="393"/>
      <c r="CL329" s="393"/>
      <c r="CM329" s="393"/>
      <c r="CN329" s="393"/>
      <c r="CO329" s="393"/>
      <c r="CP329" s="393"/>
      <c r="CQ329" s="393"/>
      <c r="CR329" s="393"/>
      <c r="CS329" s="393"/>
      <c r="CT329" s="393"/>
      <c r="CU329" s="393"/>
      <c r="CV329" s="393"/>
      <c r="CW329" s="393"/>
      <c r="CX329" s="393"/>
      <c r="CY329" s="393"/>
      <c r="CZ329" s="393"/>
      <c r="DA329" s="393"/>
    </row>
    <row r="330" spans="1:105" s="124" customFormat="1" ht="14.25">
      <c r="A330" s="132"/>
      <c r="B330" s="132"/>
      <c r="C330" s="132"/>
      <c r="D330" s="132"/>
      <c r="E330" s="132"/>
      <c r="F330" s="132"/>
      <c r="G330" s="132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4"/>
      <c r="BE330" s="134"/>
      <c r="BF330" s="134"/>
      <c r="BG330" s="134"/>
      <c r="BH330" s="134"/>
      <c r="BI330" s="134"/>
      <c r="BJ330" s="134"/>
      <c r="BK330" s="134"/>
      <c r="BL330" s="134"/>
      <c r="BM330" s="134"/>
      <c r="BN330" s="134"/>
      <c r="BO330" s="134"/>
      <c r="BP330" s="134"/>
      <c r="BQ330" s="134"/>
      <c r="BR330" s="134"/>
      <c r="BS330" s="134"/>
      <c r="BT330" s="134"/>
      <c r="BU330" s="134"/>
      <c r="BV330" s="134"/>
      <c r="BW330" s="134"/>
      <c r="BX330" s="134"/>
      <c r="BY330" s="134"/>
      <c r="BZ330" s="134"/>
      <c r="CA330" s="134"/>
      <c r="CB330" s="134"/>
      <c r="CC330" s="134"/>
      <c r="CD330" s="134"/>
      <c r="CE330" s="134"/>
      <c r="CF330" s="134"/>
      <c r="CG330" s="134"/>
      <c r="CH330" s="134"/>
      <c r="CI330" s="134"/>
      <c r="CJ330" s="134"/>
      <c r="CK330" s="134"/>
      <c r="CL330" s="134"/>
      <c r="CM330" s="134"/>
      <c r="CN330" s="134"/>
      <c r="CO330" s="134"/>
      <c r="CP330" s="134"/>
      <c r="CQ330" s="134"/>
      <c r="CR330" s="134"/>
      <c r="CS330" s="134"/>
      <c r="CT330" s="134"/>
      <c r="CU330" s="134"/>
      <c r="CV330" s="134"/>
      <c r="CW330" s="134"/>
      <c r="CX330" s="134"/>
      <c r="CY330" s="134"/>
      <c r="CZ330" s="134"/>
      <c r="DA330" s="134"/>
    </row>
    <row r="331" spans="1:105" s="124" customFormat="1" ht="14.25">
      <c r="A331" s="386" t="s">
        <v>42</v>
      </c>
      <c r="B331" s="386"/>
      <c r="C331" s="386"/>
      <c r="D331" s="386"/>
      <c r="E331" s="386"/>
      <c r="F331" s="386"/>
      <c r="G331" s="386"/>
      <c r="H331" s="394"/>
      <c r="I331" s="394"/>
      <c r="J331" s="394"/>
      <c r="K331" s="394"/>
      <c r="L331" s="394"/>
      <c r="M331" s="394"/>
      <c r="N331" s="394"/>
      <c r="O331" s="394"/>
      <c r="P331" s="394"/>
      <c r="Q331" s="394"/>
      <c r="R331" s="394"/>
      <c r="S331" s="394"/>
      <c r="T331" s="394"/>
      <c r="U331" s="394"/>
      <c r="V331" s="394"/>
      <c r="W331" s="394"/>
      <c r="X331" s="394"/>
      <c r="Y331" s="394"/>
      <c r="Z331" s="394"/>
      <c r="AA331" s="394"/>
      <c r="AB331" s="394"/>
      <c r="AC331" s="394"/>
      <c r="AD331" s="394"/>
      <c r="AE331" s="394"/>
      <c r="AF331" s="394"/>
      <c r="AG331" s="394"/>
      <c r="AH331" s="394"/>
      <c r="AI331" s="394"/>
      <c r="AJ331" s="394"/>
      <c r="AK331" s="394"/>
      <c r="AL331" s="394"/>
      <c r="AM331" s="394"/>
      <c r="AN331" s="394"/>
      <c r="AO331" s="394"/>
      <c r="AP331" s="394"/>
      <c r="AQ331" s="394"/>
      <c r="AR331" s="394"/>
      <c r="AS331" s="394"/>
      <c r="AT331" s="394"/>
      <c r="AU331" s="394"/>
      <c r="AV331" s="394"/>
      <c r="AW331" s="394"/>
      <c r="AX331" s="394"/>
      <c r="AY331" s="394"/>
      <c r="AZ331" s="394"/>
      <c r="BA331" s="394"/>
      <c r="BB331" s="394"/>
      <c r="BC331" s="394"/>
      <c r="BD331" s="390"/>
      <c r="BE331" s="390"/>
      <c r="BF331" s="390"/>
      <c r="BG331" s="390"/>
      <c r="BH331" s="390"/>
      <c r="BI331" s="390"/>
      <c r="BJ331" s="390"/>
      <c r="BK331" s="390"/>
      <c r="BL331" s="390"/>
      <c r="BM331" s="390"/>
      <c r="BN331" s="390"/>
      <c r="BO331" s="390"/>
      <c r="BP331" s="390"/>
      <c r="BQ331" s="390"/>
      <c r="BR331" s="390"/>
      <c r="BS331" s="390"/>
      <c r="BT331" s="392"/>
      <c r="BU331" s="392"/>
      <c r="BV331" s="392"/>
      <c r="BW331" s="392"/>
      <c r="BX331" s="392"/>
      <c r="BY331" s="392"/>
      <c r="BZ331" s="392"/>
      <c r="CA331" s="392"/>
      <c r="CB331" s="392"/>
      <c r="CC331" s="392"/>
      <c r="CD331" s="392"/>
      <c r="CE331" s="392"/>
      <c r="CF331" s="392"/>
      <c r="CG331" s="392"/>
      <c r="CH331" s="392"/>
      <c r="CI331" s="392"/>
      <c r="CJ331" s="391"/>
      <c r="CK331" s="391"/>
      <c r="CL331" s="391"/>
      <c r="CM331" s="391"/>
      <c r="CN331" s="391"/>
      <c r="CO331" s="391"/>
      <c r="CP331" s="391"/>
      <c r="CQ331" s="391"/>
      <c r="CR331" s="391"/>
      <c r="CS331" s="391"/>
      <c r="CT331" s="391"/>
      <c r="CU331" s="391"/>
      <c r="CV331" s="391"/>
      <c r="CW331" s="391"/>
      <c r="CX331" s="391"/>
      <c r="CY331" s="391"/>
      <c r="CZ331" s="391"/>
      <c r="DA331" s="391"/>
    </row>
    <row r="332" spans="1:105" s="124" customFormat="1" ht="14.25">
      <c r="A332" s="386" t="s">
        <v>214</v>
      </c>
      <c r="B332" s="386"/>
      <c r="C332" s="386"/>
      <c r="D332" s="386"/>
      <c r="E332" s="386"/>
      <c r="F332" s="386"/>
      <c r="G332" s="386"/>
      <c r="H332" s="394"/>
      <c r="I332" s="394"/>
      <c r="J332" s="394"/>
      <c r="K332" s="394"/>
      <c r="L332" s="394"/>
      <c r="M332" s="394"/>
      <c r="N332" s="394"/>
      <c r="O332" s="394"/>
      <c r="P332" s="394"/>
      <c r="Q332" s="394"/>
      <c r="R332" s="394"/>
      <c r="S332" s="394"/>
      <c r="T332" s="394"/>
      <c r="U332" s="394"/>
      <c r="V332" s="394"/>
      <c r="W332" s="394"/>
      <c r="X332" s="394"/>
      <c r="Y332" s="394"/>
      <c r="Z332" s="394"/>
      <c r="AA332" s="394"/>
      <c r="AB332" s="394"/>
      <c r="AC332" s="394"/>
      <c r="AD332" s="394"/>
      <c r="AE332" s="394"/>
      <c r="AF332" s="394"/>
      <c r="AG332" s="394"/>
      <c r="AH332" s="394"/>
      <c r="AI332" s="394"/>
      <c r="AJ332" s="394"/>
      <c r="AK332" s="394"/>
      <c r="AL332" s="394"/>
      <c r="AM332" s="394"/>
      <c r="AN332" s="394"/>
      <c r="AO332" s="394"/>
      <c r="AP332" s="394"/>
      <c r="AQ332" s="394"/>
      <c r="AR332" s="394"/>
      <c r="AS332" s="394"/>
      <c r="AT332" s="394"/>
      <c r="AU332" s="394"/>
      <c r="AV332" s="394"/>
      <c r="AW332" s="394"/>
      <c r="AX332" s="394"/>
      <c r="AY332" s="394"/>
      <c r="AZ332" s="394"/>
      <c r="BA332" s="394"/>
      <c r="BB332" s="394"/>
      <c r="BC332" s="394"/>
      <c r="BD332" s="390"/>
      <c r="BE332" s="390"/>
      <c r="BF332" s="390"/>
      <c r="BG332" s="390"/>
      <c r="BH332" s="390"/>
      <c r="BI332" s="390"/>
      <c r="BJ332" s="390"/>
      <c r="BK332" s="390"/>
      <c r="BL332" s="390"/>
      <c r="BM332" s="390"/>
      <c r="BN332" s="390"/>
      <c r="BO332" s="390"/>
      <c r="BP332" s="390"/>
      <c r="BQ332" s="390"/>
      <c r="BR332" s="390"/>
      <c r="BS332" s="390"/>
      <c r="BT332" s="392"/>
      <c r="BU332" s="392"/>
      <c r="BV332" s="392"/>
      <c r="BW332" s="392"/>
      <c r="BX332" s="392"/>
      <c r="BY332" s="392"/>
      <c r="BZ332" s="392"/>
      <c r="CA332" s="392"/>
      <c r="CB332" s="392"/>
      <c r="CC332" s="392"/>
      <c r="CD332" s="392"/>
      <c r="CE332" s="392"/>
      <c r="CF332" s="392"/>
      <c r="CG332" s="392"/>
      <c r="CH332" s="392"/>
      <c r="CI332" s="392"/>
      <c r="CJ332" s="391"/>
      <c r="CK332" s="391"/>
      <c r="CL332" s="391"/>
      <c r="CM332" s="391"/>
      <c r="CN332" s="391"/>
      <c r="CO332" s="391"/>
      <c r="CP332" s="391"/>
      <c r="CQ332" s="391"/>
      <c r="CR332" s="391"/>
      <c r="CS332" s="391"/>
      <c r="CT332" s="391"/>
      <c r="CU332" s="391"/>
      <c r="CV332" s="391"/>
      <c r="CW332" s="391"/>
      <c r="CX332" s="391"/>
      <c r="CY332" s="391"/>
      <c r="CZ332" s="391"/>
      <c r="DA332" s="391"/>
    </row>
    <row r="333" spans="1:105" s="124" customFormat="1" ht="14.25">
      <c r="A333" s="386" t="s">
        <v>345</v>
      </c>
      <c r="B333" s="386"/>
      <c r="C333" s="386"/>
      <c r="D333" s="386"/>
      <c r="E333" s="386"/>
      <c r="F333" s="386"/>
      <c r="G333" s="386"/>
      <c r="H333" s="394"/>
      <c r="I333" s="394"/>
      <c r="J333" s="394"/>
      <c r="K333" s="394"/>
      <c r="L333" s="394"/>
      <c r="M333" s="394"/>
      <c r="N333" s="394"/>
      <c r="O333" s="394"/>
      <c r="P333" s="394"/>
      <c r="Q333" s="394"/>
      <c r="R333" s="394"/>
      <c r="S333" s="394"/>
      <c r="T333" s="394"/>
      <c r="U333" s="394"/>
      <c r="V333" s="394"/>
      <c r="W333" s="394"/>
      <c r="X333" s="394"/>
      <c r="Y333" s="394"/>
      <c r="Z333" s="394"/>
      <c r="AA333" s="394"/>
      <c r="AB333" s="394"/>
      <c r="AC333" s="394"/>
      <c r="AD333" s="394"/>
      <c r="AE333" s="394"/>
      <c r="AF333" s="394"/>
      <c r="AG333" s="394"/>
      <c r="AH333" s="394"/>
      <c r="AI333" s="394"/>
      <c r="AJ333" s="394"/>
      <c r="AK333" s="394"/>
      <c r="AL333" s="394"/>
      <c r="AM333" s="394"/>
      <c r="AN333" s="394"/>
      <c r="AO333" s="394"/>
      <c r="AP333" s="394"/>
      <c r="AQ333" s="394"/>
      <c r="AR333" s="394"/>
      <c r="AS333" s="394"/>
      <c r="AT333" s="394"/>
      <c r="AU333" s="394"/>
      <c r="AV333" s="394"/>
      <c r="AW333" s="394"/>
      <c r="AX333" s="394"/>
      <c r="AY333" s="394"/>
      <c r="AZ333" s="394"/>
      <c r="BA333" s="394"/>
      <c r="BB333" s="394"/>
      <c r="BC333" s="394"/>
      <c r="BD333" s="390"/>
      <c r="BE333" s="390"/>
      <c r="BF333" s="390"/>
      <c r="BG333" s="390"/>
      <c r="BH333" s="390"/>
      <c r="BI333" s="390"/>
      <c r="BJ333" s="390"/>
      <c r="BK333" s="390"/>
      <c r="BL333" s="390"/>
      <c r="BM333" s="390"/>
      <c r="BN333" s="390"/>
      <c r="BO333" s="390"/>
      <c r="BP333" s="390"/>
      <c r="BQ333" s="390"/>
      <c r="BR333" s="390"/>
      <c r="BS333" s="390"/>
      <c r="BT333" s="392"/>
      <c r="BU333" s="392"/>
      <c r="BV333" s="392"/>
      <c r="BW333" s="392"/>
      <c r="BX333" s="392"/>
      <c r="BY333" s="392"/>
      <c r="BZ333" s="392"/>
      <c r="CA333" s="392"/>
      <c r="CB333" s="392"/>
      <c r="CC333" s="392"/>
      <c r="CD333" s="392"/>
      <c r="CE333" s="392"/>
      <c r="CF333" s="392"/>
      <c r="CG333" s="392"/>
      <c r="CH333" s="392"/>
      <c r="CI333" s="392"/>
      <c r="CJ333" s="391">
        <v>0</v>
      </c>
      <c r="CK333" s="391"/>
      <c r="CL333" s="391"/>
      <c r="CM333" s="391"/>
      <c r="CN333" s="391"/>
      <c r="CO333" s="391"/>
      <c r="CP333" s="391"/>
      <c r="CQ333" s="391"/>
      <c r="CR333" s="391"/>
      <c r="CS333" s="391"/>
      <c r="CT333" s="391"/>
      <c r="CU333" s="391"/>
      <c r="CV333" s="391"/>
      <c r="CW333" s="391"/>
      <c r="CX333" s="391"/>
      <c r="CY333" s="391"/>
      <c r="CZ333" s="391"/>
      <c r="DA333" s="391"/>
    </row>
    <row r="334" spans="1:105" s="124" customFormat="1" ht="14.25">
      <c r="A334" s="386"/>
      <c r="B334" s="386"/>
      <c r="C334" s="386"/>
      <c r="D334" s="386"/>
      <c r="E334" s="386"/>
      <c r="F334" s="386"/>
      <c r="G334" s="386"/>
      <c r="H334" s="421" t="s">
        <v>192</v>
      </c>
      <c r="I334" s="421"/>
      <c r="J334" s="421"/>
      <c r="K334" s="421"/>
      <c r="L334" s="421"/>
      <c r="M334" s="421"/>
      <c r="N334" s="421"/>
      <c r="O334" s="421"/>
      <c r="P334" s="421"/>
      <c r="Q334" s="421"/>
      <c r="R334" s="421"/>
      <c r="S334" s="421"/>
      <c r="T334" s="421"/>
      <c r="U334" s="421"/>
      <c r="V334" s="421"/>
      <c r="W334" s="421"/>
      <c r="X334" s="421"/>
      <c r="Y334" s="421"/>
      <c r="Z334" s="421"/>
      <c r="AA334" s="421"/>
      <c r="AB334" s="421"/>
      <c r="AC334" s="421"/>
      <c r="AD334" s="421"/>
      <c r="AE334" s="421"/>
      <c r="AF334" s="421"/>
      <c r="AG334" s="421"/>
      <c r="AH334" s="421"/>
      <c r="AI334" s="421"/>
      <c r="AJ334" s="421"/>
      <c r="AK334" s="421"/>
      <c r="AL334" s="421"/>
      <c r="AM334" s="421"/>
      <c r="AN334" s="421"/>
      <c r="AO334" s="421"/>
      <c r="AP334" s="421"/>
      <c r="AQ334" s="421"/>
      <c r="AR334" s="421"/>
      <c r="AS334" s="421"/>
      <c r="AT334" s="421"/>
      <c r="AU334" s="421"/>
      <c r="AV334" s="421"/>
      <c r="AW334" s="421"/>
      <c r="AX334" s="421"/>
      <c r="AY334" s="421"/>
      <c r="AZ334" s="421"/>
      <c r="BA334" s="421"/>
      <c r="BB334" s="421"/>
      <c r="BC334" s="421"/>
      <c r="BD334" s="386"/>
      <c r="BE334" s="386"/>
      <c r="BF334" s="386"/>
      <c r="BG334" s="386"/>
      <c r="BH334" s="386"/>
      <c r="BI334" s="386"/>
      <c r="BJ334" s="386"/>
      <c r="BK334" s="386"/>
      <c r="BL334" s="386"/>
      <c r="BM334" s="386"/>
      <c r="BN334" s="386"/>
      <c r="BO334" s="386"/>
      <c r="BP334" s="386"/>
      <c r="BQ334" s="386"/>
      <c r="BR334" s="386"/>
      <c r="BS334" s="386"/>
      <c r="BT334" s="398" t="s">
        <v>175</v>
      </c>
      <c r="BU334" s="398"/>
      <c r="BV334" s="398"/>
      <c r="BW334" s="398"/>
      <c r="BX334" s="398"/>
      <c r="BY334" s="398"/>
      <c r="BZ334" s="398"/>
      <c r="CA334" s="398"/>
      <c r="CB334" s="398"/>
      <c r="CC334" s="398"/>
      <c r="CD334" s="398"/>
      <c r="CE334" s="398"/>
      <c r="CF334" s="398"/>
      <c r="CG334" s="398"/>
      <c r="CH334" s="398"/>
      <c r="CI334" s="398"/>
      <c r="CJ334" s="399">
        <f>SUM(CJ331:CJ333)</f>
        <v>0</v>
      </c>
      <c r="CK334" s="399"/>
      <c r="CL334" s="399"/>
      <c r="CM334" s="399"/>
      <c r="CN334" s="399"/>
      <c r="CO334" s="399"/>
      <c r="CP334" s="399"/>
      <c r="CQ334" s="399"/>
      <c r="CR334" s="399"/>
      <c r="CS334" s="399"/>
      <c r="CT334" s="399"/>
      <c r="CU334" s="399"/>
      <c r="CV334" s="399"/>
      <c r="CW334" s="399"/>
      <c r="CX334" s="399"/>
      <c r="CY334" s="399"/>
      <c r="CZ334" s="399"/>
      <c r="DA334" s="399"/>
    </row>
    <row r="335" spans="1:105" s="124" customFormat="1" ht="14.25">
      <c r="A335" s="132"/>
      <c r="B335" s="132"/>
      <c r="C335" s="132"/>
      <c r="D335" s="132"/>
      <c r="E335" s="132"/>
      <c r="F335" s="132"/>
      <c r="G335" s="132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4"/>
      <c r="BE335" s="134"/>
      <c r="BF335" s="134"/>
      <c r="BG335" s="134"/>
      <c r="BH335" s="134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34"/>
      <c r="BW335" s="134"/>
      <c r="BX335" s="134"/>
      <c r="BY335" s="134"/>
      <c r="BZ335" s="134"/>
      <c r="CA335" s="134"/>
      <c r="CB335" s="134"/>
      <c r="CC335" s="134"/>
      <c r="CD335" s="134"/>
      <c r="CE335" s="134"/>
      <c r="CF335" s="134"/>
      <c r="CG335" s="134"/>
      <c r="CH335" s="134"/>
      <c r="CI335" s="134"/>
      <c r="CJ335" s="134"/>
      <c r="CK335" s="134"/>
      <c r="CL335" s="134"/>
      <c r="CM335" s="134"/>
      <c r="CN335" s="134"/>
      <c r="CO335" s="134"/>
      <c r="CP335" s="134"/>
      <c r="CQ335" s="134"/>
      <c r="CR335" s="134"/>
      <c r="CS335" s="134"/>
      <c r="CT335" s="134"/>
      <c r="CU335" s="134"/>
      <c r="CV335" s="134"/>
      <c r="CW335" s="134"/>
      <c r="CX335" s="134"/>
      <c r="CY335" s="134"/>
      <c r="CZ335" s="134"/>
      <c r="DA335" s="134"/>
    </row>
    <row r="336" spans="1:105" s="124" customFormat="1" ht="30.75" customHeight="1">
      <c r="A336" s="393" t="s">
        <v>365</v>
      </c>
      <c r="B336" s="393"/>
      <c r="C336" s="393"/>
      <c r="D336" s="393"/>
      <c r="E336" s="393"/>
      <c r="F336" s="393"/>
      <c r="G336" s="393"/>
      <c r="H336" s="393"/>
      <c r="I336" s="393"/>
      <c r="J336" s="393"/>
      <c r="K336" s="393"/>
      <c r="L336" s="393"/>
      <c r="M336" s="393"/>
      <c r="N336" s="393"/>
      <c r="O336" s="393"/>
      <c r="P336" s="393"/>
      <c r="Q336" s="393"/>
      <c r="R336" s="393"/>
      <c r="S336" s="393"/>
      <c r="T336" s="393"/>
      <c r="U336" s="393"/>
      <c r="V336" s="393"/>
      <c r="W336" s="393"/>
      <c r="X336" s="393"/>
      <c r="Y336" s="393"/>
      <c r="Z336" s="393"/>
      <c r="AA336" s="393"/>
      <c r="AB336" s="393"/>
      <c r="AC336" s="393"/>
      <c r="AD336" s="393"/>
      <c r="AE336" s="393"/>
      <c r="AF336" s="393"/>
      <c r="AG336" s="393"/>
      <c r="AH336" s="393"/>
      <c r="AI336" s="393"/>
      <c r="AJ336" s="393"/>
      <c r="AK336" s="393"/>
      <c r="AL336" s="393"/>
      <c r="AM336" s="393"/>
      <c r="AN336" s="393"/>
      <c r="AO336" s="393"/>
      <c r="AP336" s="393"/>
      <c r="AQ336" s="393"/>
      <c r="AR336" s="393"/>
      <c r="AS336" s="393"/>
      <c r="AT336" s="393"/>
      <c r="AU336" s="393"/>
      <c r="AV336" s="393"/>
      <c r="AW336" s="393"/>
      <c r="AX336" s="393"/>
      <c r="AY336" s="393"/>
      <c r="AZ336" s="393"/>
      <c r="BA336" s="393"/>
      <c r="BB336" s="393"/>
      <c r="BC336" s="393"/>
      <c r="BD336" s="393"/>
      <c r="BE336" s="393"/>
      <c r="BF336" s="393"/>
      <c r="BG336" s="393"/>
      <c r="BH336" s="393"/>
      <c r="BI336" s="393"/>
      <c r="BJ336" s="393"/>
      <c r="BK336" s="393"/>
      <c r="BL336" s="393"/>
      <c r="BM336" s="393"/>
      <c r="BN336" s="393"/>
      <c r="BO336" s="393"/>
      <c r="BP336" s="393"/>
      <c r="BQ336" s="393"/>
      <c r="BR336" s="393"/>
      <c r="BS336" s="393"/>
      <c r="BT336" s="393"/>
      <c r="BU336" s="393"/>
      <c r="BV336" s="393"/>
      <c r="BW336" s="393"/>
      <c r="BX336" s="393"/>
      <c r="BY336" s="393"/>
      <c r="BZ336" s="393"/>
      <c r="CA336" s="393"/>
      <c r="CB336" s="393"/>
      <c r="CC336" s="393"/>
      <c r="CD336" s="393"/>
      <c r="CE336" s="393"/>
      <c r="CF336" s="393"/>
      <c r="CG336" s="393"/>
      <c r="CH336" s="393"/>
      <c r="CI336" s="393"/>
      <c r="CJ336" s="393"/>
      <c r="CK336" s="393"/>
      <c r="CL336" s="393"/>
      <c r="CM336" s="393"/>
      <c r="CN336" s="393"/>
      <c r="CO336" s="393"/>
      <c r="CP336" s="393"/>
      <c r="CQ336" s="393"/>
      <c r="CR336" s="393"/>
      <c r="CS336" s="393"/>
      <c r="CT336" s="393"/>
      <c r="CU336" s="393"/>
      <c r="CV336" s="393"/>
      <c r="CW336" s="393"/>
      <c r="CX336" s="393"/>
      <c r="CY336" s="393"/>
      <c r="CZ336" s="393"/>
      <c r="DA336" s="393"/>
    </row>
    <row r="337" spans="1:105" s="124" customFormat="1" ht="14.25">
      <c r="A337" s="132"/>
      <c r="B337" s="132"/>
      <c r="C337" s="132"/>
      <c r="D337" s="132"/>
      <c r="E337" s="132"/>
      <c r="F337" s="132"/>
      <c r="G337" s="132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4"/>
      <c r="BE337" s="134"/>
      <c r="BF337" s="134"/>
      <c r="BG337" s="134"/>
      <c r="BH337" s="134"/>
      <c r="BI337" s="134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34"/>
      <c r="BW337" s="134"/>
      <c r="BX337" s="134"/>
      <c r="BY337" s="134"/>
      <c r="BZ337" s="134"/>
      <c r="CA337" s="134"/>
      <c r="CB337" s="134"/>
      <c r="CC337" s="134"/>
      <c r="CD337" s="134"/>
      <c r="CE337" s="134"/>
      <c r="CF337" s="134"/>
      <c r="CG337" s="134"/>
      <c r="CH337" s="134"/>
      <c r="CI337" s="134"/>
      <c r="CJ337" s="134"/>
      <c r="CK337" s="134"/>
      <c r="CL337" s="134"/>
      <c r="CM337" s="134"/>
      <c r="CN337" s="134"/>
      <c r="CO337" s="134"/>
      <c r="CP337" s="134"/>
      <c r="CQ337" s="134"/>
      <c r="CR337" s="134"/>
      <c r="CS337" s="134"/>
      <c r="CT337" s="134"/>
      <c r="CU337" s="134"/>
      <c r="CV337" s="134"/>
      <c r="CW337" s="134"/>
      <c r="CX337" s="134"/>
      <c r="CY337" s="134"/>
      <c r="CZ337" s="134"/>
      <c r="DA337" s="134"/>
    </row>
    <row r="338" spans="1:105" s="124" customFormat="1" ht="14.25">
      <c r="A338" s="386" t="s">
        <v>42</v>
      </c>
      <c r="B338" s="386"/>
      <c r="C338" s="386"/>
      <c r="D338" s="386"/>
      <c r="E338" s="386"/>
      <c r="F338" s="386"/>
      <c r="G338" s="386"/>
      <c r="H338" s="387" t="s">
        <v>366</v>
      </c>
      <c r="I338" s="388"/>
      <c r="J338" s="388"/>
      <c r="K338" s="388"/>
      <c r="L338" s="388"/>
      <c r="M338" s="388"/>
      <c r="N338" s="388"/>
      <c r="O338" s="388"/>
      <c r="P338" s="388"/>
      <c r="Q338" s="388"/>
      <c r="R338" s="388"/>
      <c r="S338" s="388"/>
      <c r="T338" s="388"/>
      <c r="U338" s="388"/>
      <c r="V338" s="388"/>
      <c r="W338" s="388"/>
      <c r="X338" s="388"/>
      <c r="Y338" s="388"/>
      <c r="Z338" s="388"/>
      <c r="AA338" s="388"/>
      <c r="AB338" s="388"/>
      <c r="AC338" s="388"/>
      <c r="AD338" s="388"/>
      <c r="AE338" s="388"/>
      <c r="AF338" s="388"/>
      <c r="AG338" s="388"/>
      <c r="AH338" s="388"/>
      <c r="AI338" s="388"/>
      <c r="AJ338" s="388"/>
      <c r="AK338" s="388"/>
      <c r="AL338" s="388"/>
      <c r="AM338" s="388"/>
      <c r="AN338" s="388"/>
      <c r="AO338" s="388"/>
      <c r="AP338" s="388"/>
      <c r="AQ338" s="388"/>
      <c r="AR338" s="388"/>
      <c r="AS338" s="388"/>
      <c r="AT338" s="388"/>
      <c r="AU338" s="388"/>
      <c r="AV338" s="388"/>
      <c r="AW338" s="388"/>
      <c r="AX338" s="388"/>
      <c r="AY338" s="388"/>
      <c r="AZ338" s="388"/>
      <c r="BA338" s="388"/>
      <c r="BB338" s="388"/>
      <c r="BC338" s="389"/>
      <c r="BD338" s="439">
        <f>CJ338/BT338</f>
        <v>1384.6153846153845</v>
      </c>
      <c r="BE338" s="439"/>
      <c r="BF338" s="439"/>
      <c r="BG338" s="439"/>
      <c r="BH338" s="439"/>
      <c r="BI338" s="439"/>
      <c r="BJ338" s="439"/>
      <c r="BK338" s="439"/>
      <c r="BL338" s="439"/>
      <c r="BM338" s="439"/>
      <c r="BN338" s="439"/>
      <c r="BO338" s="439"/>
      <c r="BP338" s="439"/>
      <c r="BQ338" s="439"/>
      <c r="BR338" s="439"/>
      <c r="BS338" s="439"/>
      <c r="BT338" s="391">
        <v>65</v>
      </c>
      <c r="BU338" s="391"/>
      <c r="BV338" s="391"/>
      <c r="BW338" s="391"/>
      <c r="BX338" s="391"/>
      <c r="BY338" s="391"/>
      <c r="BZ338" s="391"/>
      <c r="CA338" s="391"/>
      <c r="CB338" s="391"/>
      <c r="CC338" s="391"/>
      <c r="CD338" s="391"/>
      <c r="CE338" s="391"/>
      <c r="CF338" s="391"/>
      <c r="CG338" s="391"/>
      <c r="CH338" s="391"/>
      <c r="CI338" s="391"/>
      <c r="CJ338" s="391">
        <v>90000</v>
      </c>
      <c r="CK338" s="391"/>
      <c r="CL338" s="391"/>
      <c r="CM338" s="391"/>
      <c r="CN338" s="391"/>
      <c r="CO338" s="391"/>
      <c r="CP338" s="391"/>
      <c r="CQ338" s="391"/>
      <c r="CR338" s="391"/>
      <c r="CS338" s="391"/>
      <c r="CT338" s="391"/>
      <c r="CU338" s="391"/>
      <c r="CV338" s="391"/>
      <c r="CW338" s="391"/>
      <c r="CX338" s="391"/>
      <c r="CY338" s="391"/>
      <c r="CZ338" s="391"/>
      <c r="DA338" s="391"/>
    </row>
    <row r="339" spans="1:105" s="131" customFormat="1" ht="14.25">
      <c r="A339" s="386" t="s">
        <v>214</v>
      </c>
      <c r="B339" s="386"/>
      <c r="C339" s="386"/>
      <c r="D339" s="386"/>
      <c r="E339" s="386"/>
      <c r="F339" s="386"/>
      <c r="G339" s="386"/>
      <c r="H339" s="387" t="s">
        <v>399</v>
      </c>
      <c r="I339" s="388"/>
      <c r="J339" s="388"/>
      <c r="K339" s="388"/>
      <c r="L339" s="388"/>
      <c r="M339" s="388"/>
      <c r="N339" s="388"/>
      <c r="O339" s="388"/>
      <c r="P339" s="388"/>
      <c r="Q339" s="388"/>
      <c r="R339" s="388"/>
      <c r="S339" s="388"/>
      <c r="T339" s="388"/>
      <c r="U339" s="388"/>
      <c r="V339" s="388"/>
      <c r="W339" s="388"/>
      <c r="X339" s="388"/>
      <c r="Y339" s="388"/>
      <c r="Z339" s="388"/>
      <c r="AA339" s="388"/>
      <c r="AB339" s="388"/>
      <c r="AC339" s="388"/>
      <c r="AD339" s="388"/>
      <c r="AE339" s="388"/>
      <c r="AF339" s="388"/>
      <c r="AG339" s="388"/>
      <c r="AH339" s="388"/>
      <c r="AI339" s="388"/>
      <c r="AJ339" s="388"/>
      <c r="AK339" s="388"/>
      <c r="AL339" s="388"/>
      <c r="AM339" s="388"/>
      <c r="AN339" s="388"/>
      <c r="AO339" s="388"/>
      <c r="AP339" s="388"/>
      <c r="AQ339" s="388"/>
      <c r="AR339" s="388"/>
      <c r="AS339" s="388"/>
      <c r="AT339" s="388"/>
      <c r="AU339" s="388"/>
      <c r="AV339" s="388"/>
      <c r="AW339" s="388"/>
      <c r="AX339" s="388"/>
      <c r="AY339" s="388"/>
      <c r="AZ339" s="388"/>
      <c r="BA339" s="388"/>
      <c r="BB339" s="388"/>
      <c r="BC339" s="389"/>
      <c r="BD339" s="390">
        <v>15</v>
      </c>
      <c r="BE339" s="390"/>
      <c r="BF339" s="390"/>
      <c r="BG339" s="390"/>
      <c r="BH339" s="390"/>
      <c r="BI339" s="390"/>
      <c r="BJ339" s="390"/>
      <c r="BK339" s="390"/>
      <c r="BL339" s="390"/>
      <c r="BM339" s="390"/>
      <c r="BN339" s="390"/>
      <c r="BO339" s="390"/>
      <c r="BP339" s="390"/>
      <c r="BQ339" s="390"/>
      <c r="BR339" s="390"/>
      <c r="BS339" s="390"/>
      <c r="BT339" s="391">
        <v>200</v>
      </c>
      <c r="BU339" s="391"/>
      <c r="BV339" s="391"/>
      <c r="BW339" s="391"/>
      <c r="BX339" s="391"/>
      <c r="BY339" s="391"/>
      <c r="BZ339" s="391"/>
      <c r="CA339" s="391"/>
      <c r="CB339" s="391"/>
      <c r="CC339" s="391"/>
      <c r="CD339" s="391"/>
      <c r="CE339" s="391"/>
      <c r="CF339" s="391"/>
      <c r="CG339" s="391"/>
      <c r="CH339" s="391"/>
      <c r="CI339" s="391"/>
      <c r="CJ339" s="391">
        <v>3000</v>
      </c>
      <c r="CK339" s="391"/>
      <c r="CL339" s="391"/>
      <c r="CM339" s="391"/>
      <c r="CN339" s="391"/>
      <c r="CO339" s="391"/>
      <c r="CP339" s="391"/>
      <c r="CQ339" s="391"/>
      <c r="CR339" s="391"/>
      <c r="CS339" s="391"/>
      <c r="CT339" s="391"/>
      <c r="CU339" s="391"/>
      <c r="CV339" s="391"/>
      <c r="CW339" s="391"/>
      <c r="CX339" s="391"/>
      <c r="CY339" s="391"/>
      <c r="CZ339" s="391"/>
      <c r="DA339" s="391"/>
    </row>
    <row r="340" spans="1:105" s="131" customFormat="1" ht="14.25">
      <c r="A340" s="386" t="s">
        <v>225</v>
      </c>
      <c r="B340" s="386"/>
      <c r="C340" s="386"/>
      <c r="D340" s="386"/>
      <c r="E340" s="386"/>
      <c r="F340" s="386"/>
      <c r="G340" s="386"/>
      <c r="H340" s="387" t="s">
        <v>400</v>
      </c>
      <c r="I340" s="388"/>
      <c r="J340" s="388"/>
      <c r="K340" s="388"/>
      <c r="L340" s="388"/>
      <c r="M340" s="388"/>
      <c r="N340" s="388"/>
      <c r="O340" s="388"/>
      <c r="P340" s="388"/>
      <c r="Q340" s="388"/>
      <c r="R340" s="388"/>
      <c r="S340" s="388"/>
      <c r="T340" s="388"/>
      <c r="U340" s="388"/>
      <c r="V340" s="388"/>
      <c r="W340" s="388"/>
      <c r="X340" s="388"/>
      <c r="Y340" s="388"/>
      <c r="Z340" s="388"/>
      <c r="AA340" s="388"/>
      <c r="AB340" s="388"/>
      <c r="AC340" s="388"/>
      <c r="AD340" s="388"/>
      <c r="AE340" s="388"/>
      <c r="AF340" s="388"/>
      <c r="AG340" s="388"/>
      <c r="AH340" s="388"/>
      <c r="AI340" s="388"/>
      <c r="AJ340" s="388"/>
      <c r="AK340" s="388"/>
      <c r="AL340" s="388"/>
      <c r="AM340" s="388"/>
      <c r="AN340" s="388"/>
      <c r="AO340" s="388"/>
      <c r="AP340" s="388"/>
      <c r="AQ340" s="388"/>
      <c r="AR340" s="388"/>
      <c r="AS340" s="388"/>
      <c r="AT340" s="388"/>
      <c r="AU340" s="388"/>
      <c r="AV340" s="388"/>
      <c r="AW340" s="388"/>
      <c r="AX340" s="388"/>
      <c r="AY340" s="388"/>
      <c r="AZ340" s="388"/>
      <c r="BA340" s="388"/>
      <c r="BB340" s="388"/>
      <c r="BC340" s="389"/>
      <c r="BD340" s="390">
        <v>13</v>
      </c>
      <c r="BE340" s="390"/>
      <c r="BF340" s="390"/>
      <c r="BG340" s="390"/>
      <c r="BH340" s="390"/>
      <c r="BI340" s="390"/>
      <c r="BJ340" s="390"/>
      <c r="BK340" s="390"/>
      <c r="BL340" s="390"/>
      <c r="BM340" s="390"/>
      <c r="BN340" s="390"/>
      <c r="BO340" s="390"/>
      <c r="BP340" s="390"/>
      <c r="BQ340" s="390"/>
      <c r="BR340" s="390"/>
      <c r="BS340" s="390"/>
      <c r="BT340" s="391">
        <v>1538.46</v>
      </c>
      <c r="BU340" s="391"/>
      <c r="BV340" s="391"/>
      <c r="BW340" s="391"/>
      <c r="BX340" s="391"/>
      <c r="BY340" s="391"/>
      <c r="BZ340" s="391"/>
      <c r="CA340" s="391"/>
      <c r="CB340" s="391"/>
      <c r="CC340" s="391"/>
      <c r="CD340" s="391"/>
      <c r="CE340" s="391"/>
      <c r="CF340" s="391"/>
      <c r="CG340" s="391"/>
      <c r="CH340" s="391"/>
      <c r="CI340" s="391"/>
      <c r="CJ340" s="391">
        <v>20000</v>
      </c>
      <c r="CK340" s="391"/>
      <c r="CL340" s="391"/>
      <c r="CM340" s="391"/>
      <c r="CN340" s="391"/>
      <c r="CO340" s="391"/>
      <c r="CP340" s="391"/>
      <c r="CQ340" s="391"/>
      <c r="CR340" s="391"/>
      <c r="CS340" s="391"/>
      <c r="CT340" s="391"/>
      <c r="CU340" s="391"/>
      <c r="CV340" s="391"/>
      <c r="CW340" s="391"/>
      <c r="CX340" s="391"/>
      <c r="CY340" s="391"/>
      <c r="CZ340" s="391"/>
      <c r="DA340" s="391"/>
    </row>
    <row r="341" spans="1:105" s="131" customFormat="1" ht="14.25">
      <c r="A341" s="386" t="s">
        <v>277</v>
      </c>
      <c r="B341" s="386"/>
      <c r="C341" s="386"/>
      <c r="D341" s="386"/>
      <c r="E341" s="386"/>
      <c r="F341" s="386"/>
      <c r="G341" s="386"/>
      <c r="H341" s="387" t="s">
        <v>401</v>
      </c>
      <c r="I341" s="388"/>
      <c r="J341" s="388"/>
      <c r="K341" s="388"/>
      <c r="L341" s="388"/>
      <c r="M341" s="388"/>
      <c r="N341" s="388"/>
      <c r="O341" s="388"/>
      <c r="P341" s="388"/>
      <c r="Q341" s="388"/>
      <c r="R341" s="388"/>
      <c r="S341" s="388"/>
      <c r="T341" s="388"/>
      <c r="U341" s="388"/>
      <c r="V341" s="388"/>
      <c r="W341" s="388"/>
      <c r="X341" s="388"/>
      <c r="Y341" s="388"/>
      <c r="Z341" s="388"/>
      <c r="AA341" s="388"/>
      <c r="AB341" s="388"/>
      <c r="AC341" s="388"/>
      <c r="AD341" s="388"/>
      <c r="AE341" s="388"/>
      <c r="AF341" s="388"/>
      <c r="AG341" s="388"/>
      <c r="AH341" s="388"/>
      <c r="AI341" s="388"/>
      <c r="AJ341" s="388"/>
      <c r="AK341" s="388"/>
      <c r="AL341" s="388"/>
      <c r="AM341" s="388"/>
      <c r="AN341" s="388"/>
      <c r="AO341" s="388"/>
      <c r="AP341" s="388"/>
      <c r="AQ341" s="388"/>
      <c r="AR341" s="388"/>
      <c r="AS341" s="388"/>
      <c r="AT341" s="388"/>
      <c r="AU341" s="388"/>
      <c r="AV341" s="388"/>
      <c r="AW341" s="388"/>
      <c r="AX341" s="388"/>
      <c r="AY341" s="388"/>
      <c r="AZ341" s="388"/>
      <c r="BA341" s="388"/>
      <c r="BB341" s="388"/>
      <c r="BC341" s="389"/>
      <c r="BD341" s="390">
        <v>1</v>
      </c>
      <c r="BE341" s="390"/>
      <c r="BF341" s="390"/>
      <c r="BG341" s="390"/>
      <c r="BH341" s="390"/>
      <c r="BI341" s="390"/>
      <c r="BJ341" s="390"/>
      <c r="BK341" s="390"/>
      <c r="BL341" s="390"/>
      <c r="BM341" s="390"/>
      <c r="BN341" s="390"/>
      <c r="BO341" s="390"/>
      <c r="BP341" s="390"/>
      <c r="BQ341" s="390"/>
      <c r="BR341" s="390"/>
      <c r="BS341" s="390"/>
      <c r="BT341" s="391">
        <f>CJ341</f>
        <v>23775</v>
      </c>
      <c r="BU341" s="391"/>
      <c r="BV341" s="391"/>
      <c r="BW341" s="391"/>
      <c r="BX341" s="391"/>
      <c r="BY341" s="391"/>
      <c r="BZ341" s="391"/>
      <c r="CA341" s="391"/>
      <c r="CB341" s="391"/>
      <c r="CC341" s="391"/>
      <c r="CD341" s="391"/>
      <c r="CE341" s="391"/>
      <c r="CF341" s="391"/>
      <c r="CG341" s="391"/>
      <c r="CH341" s="391"/>
      <c r="CI341" s="391"/>
      <c r="CJ341" s="391">
        <v>23775</v>
      </c>
      <c r="CK341" s="391"/>
      <c r="CL341" s="391"/>
      <c r="CM341" s="391"/>
      <c r="CN341" s="391"/>
      <c r="CO341" s="391"/>
      <c r="CP341" s="391"/>
      <c r="CQ341" s="391"/>
      <c r="CR341" s="391"/>
      <c r="CS341" s="391"/>
      <c r="CT341" s="391"/>
      <c r="CU341" s="391"/>
      <c r="CV341" s="391"/>
      <c r="CW341" s="391"/>
      <c r="CX341" s="391"/>
      <c r="CY341" s="391"/>
      <c r="CZ341" s="391"/>
      <c r="DA341" s="391"/>
    </row>
    <row r="342" spans="1:105" s="124" customFormat="1" ht="14.25">
      <c r="A342" s="386" t="s">
        <v>345</v>
      </c>
      <c r="B342" s="386"/>
      <c r="C342" s="386"/>
      <c r="D342" s="386"/>
      <c r="E342" s="386"/>
      <c r="F342" s="386"/>
      <c r="G342" s="386"/>
      <c r="H342" s="390"/>
      <c r="I342" s="390"/>
      <c r="J342" s="390"/>
      <c r="K342" s="390"/>
      <c r="L342" s="390"/>
      <c r="M342" s="390"/>
      <c r="N342" s="390"/>
      <c r="O342" s="390"/>
      <c r="P342" s="390"/>
      <c r="Q342" s="390"/>
      <c r="R342" s="390"/>
      <c r="S342" s="390"/>
      <c r="T342" s="390"/>
      <c r="U342" s="390"/>
      <c r="V342" s="390"/>
      <c r="W342" s="390"/>
      <c r="X342" s="390"/>
      <c r="Y342" s="390"/>
      <c r="Z342" s="390"/>
      <c r="AA342" s="390"/>
      <c r="AB342" s="390"/>
      <c r="AC342" s="390"/>
      <c r="AD342" s="390"/>
      <c r="AE342" s="390"/>
      <c r="AF342" s="390"/>
      <c r="AG342" s="390"/>
      <c r="AH342" s="390"/>
      <c r="AI342" s="390"/>
      <c r="AJ342" s="390"/>
      <c r="AK342" s="390"/>
      <c r="AL342" s="390"/>
      <c r="AM342" s="390"/>
      <c r="AN342" s="390"/>
      <c r="AO342" s="390"/>
      <c r="AP342" s="390"/>
      <c r="AQ342" s="390"/>
      <c r="AR342" s="390"/>
      <c r="AS342" s="390"/>
      <c r="AT342" s="390"/>
      <c r="AU342" s="390"/>
      <c r="AV342" s="390"/>
      <c r="AW342" s="390"/>
      <c r="AX342" s="390"/>
      <c r="AY342" s="390"/>
      <c r="AZ342" s="390"/>
      <c r="BA342" s="390"/>
      <c r="BB342" s="390"/>
      <c r="BC342" s="390"/>
      <c r="BD342" s="390"/>
      <c r="BE342" s="390"/>
      <c r="BF342" s="390"/>
      <c r="BG342" s="390"/>
      <c r="BH342" s="390"/>
      <c r="BI342" s="390"/>
      <c r="BJ342" s="390"/>
      <c r="BK342" s="390"/>
      <c r="BL342" s="390"/>
      <c r="BM342" s="390"/>
      <c r="BN342" s="390"/>
      <c r="BO342" s="390"/>
      <c r="BP342" s="390"/>
      <c r="BQ342" s="390"/>
      <c r="BR342" s="390"/>
      <c r="BS342" s="390"/>
      <c r="BT342" s="392"/>
      <c r="BU342" s="392"/>
      <c r="BV342" s="392"/>
      <c r="BW342" s="392"/>
      <c r="BX342" s="392"/>
      <c r="BY342" s="392"/>
      <c r="BZ342" s="392"/>
      <c r="CA342" s="392"/>
      <c r="CB342" s="392"/>
      <c r="CC342" s="392"/>
      <c r="CD342" s="392"/>
      <c r="CE342" s="392"/>
      <c r="CF342" s="392"/>
      <c r="CG342" s="392"/>
      <c r="CH342" s="392"/>
      <c r="CI342" s="392"/>
      <c r="CJ342" s="391"/>
      <c r="CK342" s="391"/>
      <c r="CL342" s="391"/>
      <c r="CM342" s="391"/>
      <c r="CN342" s="391"/>
      <c r="CO342" s="391"/>
      <c r="CP342" s="391"/>
      <c r="CQ342" s="391"/>
      <c r="CR342" s="391"/>
      <c r="CS342" s="391"/>
      <c r="CT342" s="391"/>
      <c r="CU342" s="391"/>
      <c r="CV342" s="391"/>
      <c r="CW342" s="391"/>
      <c r="CX342" s="391"/>
      <c r="CY342" s="391"/>
      <c r="CZ342" s="391"/>
      <c r="DA342" s="391"/>
    </row>
    <row r="343" spans="1:105" s="124" customFormat="1" ht="14.25">
      <c r="A343" s="386"/>
      <c r="B343" s="386"/>
      <c r="C343" s="386"/>
      <c r="D343" s="386"/>
      <c r="E343" s="386"/>
      <c r="F343" s="386"/>
      <c r="G343" s="386"/>
      <c r="H343" s="419" t="s">
        <v>192</v>
      </c>
      <c r="I343" s="396"/>
      <c r="J343" s="396"/>
      <c r="K343" s="396"/>
      <c r="L343" s="396"/>
      <c r="M343" s="396"/>
      <c r="N343" s="396"/>
      <c r="O343" s="396"/>
      <c r="P343" s="396"/>
      <c r="Q343" s="396"/>
      <c r="R343" s="396"/>
      <c r="S343" s="396"/>
      <c r="T343" s="396"/>
      <c r="U343" s="396"/>
      <c r="V343" s="396"/>
      <c r="W343" s="396"/>
      <c r="X343" s="396"/>
      <c r="Y343" s="396"/>
      <c r="Z343" s="396"/>
      <c r="AA343" s="396"/>
      <c r="AB343" s="396"/>
      <c r="AC343" s="396"/>
      <c r="AD343" s="396"/>
      <c r="AE343" s="396"/>
      <c r="AF343" s="396"/>
      <c r="AG343" s="396"/>
      <c r="AH343" s="396"/>
      <c r="AI343" s="396"/>
      <c r="AJ343" s="396"/>
      <c r="AK343" s="396"/>
      <c r="AL343" s="396"/>
      <c r="AM343" s="396"/>
      <c r="AN343" s="396"/>
      <c r="AO343" s="396"/>
      <c r="AP343" s="396"/>
      <c r="AQ343" s="396"/>
      <c r="AR343" s="396"/>
      <c r="AS343" s="396"/>
      <c r="AT343" s="396"/>
      <c r="AU343" s="396"/>
      <c r="AV343" s="396"/>
      <c r="AW343" s="396"/>
      <c r="AX343" s="396"/>
      <c r="AY343" s="396"/>
      <c r="AZ343" s="396"/>
      <c r="BA343" s="396"/>
      <c r="BB343" s="396"/>
      <c r="BC343" s="397"/>
      <c r="BD343" s="390"/>
      <c r="BE343" s="390"/>
      <c r="BF343" s="390"/>
      <c r="BG343" s="390"/>
      <c r="BH343" s="390"/>
      <c r="BI343" s="390"/>
      <c r="BJ343" s="390"/>
      <c r="BK343" s="390"/>
      <c r="BL343" s="390"/>
      <c r="BM343" s="390"/>
      <c r="BN343" s="390"/>
      <c r="BO343" s="390"/>
      <c r="BP343" s="390"/>
      <c r="BQ343" s="390"/>
      <c r="BR343" s="390"/>
      <c r="BS343" s="390"/>
      <c r="BT343" s="398" t="s">
        <v>175</v>
      </c>
      <c r="BU343" s="398"/>
      <c r="BV343" s="398"/>
      <c r="BW343" s="398"/>
      <c r="BX343" s="398"/>
      <c r="BY343" s="398"/>
      <c r="BZ343" s="398"/>
      <c r="CA343" s="398"/>
      <c r="CB343" s="398"/>
      <c r="CC343" s="398"/>
      <c r="CD343" s="398"/>
      <c r="CE343" s="398"/>
      <c r="CF343" s="398"/>
      <c r="CG343" s="398"/>
      <c r="CH343" s="398"/>
      <c r="CI343" s="398"/>
      <c r="CJ343" s="399">
        <f>SUM(CJ338:CJ342)</f>
        <v>136775</v>
      </c>
      <c r="CK343" s="399"/>
      <c r="CL343" s="399"/>
      <c r="CM343" s="399"/>
      <c r="CN343" s="399"/>
      <c r="CO343" s="399"/>
      <c r="CP343" s="399"/>
      <c r="CQ343" s="399"/>
      <c r="CR343" s="399"/>
      <c r="CS343" s="399"/>
      <c r="CT343" s="399"/>
      <c r="CU343" s="399"/>
      <c r="CV343" s="399"/>
      <c r="CW343" s="399"/>
      <c r="CX343" s="399"/>
      <c r="CY343" s="399"/>
      <c r="CZ343" s="399"/>
      <c r="DA343" s="399"/>
    </row>
    <row r="344" spans="1:105" s="124" customFormat="1" ht="14.25">
      <c r="A344" s="132"/>
      <c r="B344" s="132"/>
      <c r="C344" s="132"/>
      <c r="D344" s="132"/>
      <c r="E344" s="132"/>
      <c r="F344" s="132"/>
      <c r="G344" s="132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4"/>
      <c r="BE344" s="134"/>
      <c r="BF344" s="134"/>
      <c r="BG344" s="134"/>
      <c r="BH344" s="134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  <c r="BV344" s="134"/>
      <c r="BW344" s="134"/>
      <c r="BX344" s="134"/>
      <c r="BY344" s="134"/>
      <c r="BZ344" s="134"/>
      <c r="CA344" s="134"/>
      <c r="CB344" s="134"/>
      <c r="CC344" s="134"/>
      <c r="CD344" s="134"/>
      <c r="CE344" s="134"/>
      <c r="CF344" s="134"/>
      <c r="CG344" s="134"/>
      <c r="CH344" s="134"/>
      <c r="CI344" s="134"/>
      <c r="CJ344" s="134"/>
      <c r="CK344" s="134"/>
      <c r="CL344" s="134"/>
      <c r="CM344" s="134"/>
      <c r="CN344" s="134"/>
      <c r="CO344" s="134"/>
      <c r="CP344" s="134"/>
      <c r="CQ344" s="134"/>
      <c r="CR344" s="134"/>
      <c r="CS344" s="134"/>
      <c r="CT344" s="134"/>
      <c r="CU344" s="134"/>
      <c r="CV344" s="134"/>
      <c r="CW344" s="134"/>
      <c r="CX344" s="134"/>
      <c r="CY344" s="134"/>
      <c r="CZ344" s="134"/>
      <c r="DA344" s="134"/>
    </row>
    <row r="345" spans="1:105" s="124" customFormat="1" ht="30.75" customHeight="1">
      <c r="A345" s="393" t="s">
        <v>367</v>
      </c>
      <c r="B345" s="393"/>
      <c r="C345" s="393"/>
      <c r="D345" s="393"/>
      <c r="E345" s="393"/>
      <c r="F345" s="393"/>
      <c r="G345" s="393"/>
      <c r="H345" s="393"/>
      <c r="I345" s="393"/>
      <c r="J345" s="393"/>
      <c r="K345" s="393"/>
      <c r="L345" s="393"/>
      <c r="M345" s="393"/>
      <c r="N345" s="393"/>
      <c r="O345" s="393"/>
      <c r="P345" s="393"/>
      <c r="Q345" s="393"/>
      <c r="R345" s="393"/>
      <c r="S345" s="393"/>
      <c r="T345" s="393"/>
      <c r="U345" s="393"/>
      <c r="V345" s="393"/>
      <c r="W345" s="393"/>
      <c r="X345" s="393"/>
      <c r="Y345" s="393"/>
      <c r="Z345" s="393"/>
      <c r="AA345" s="393"/>
      <c r="AB345" s="393"/>
      <c r="AC345" s="393"/>
      <c r="AD345" s="393"/>
      <c r="AE345" s="393"/>
      <c r="AF345" s="393"/>
      <c r="AG345" s="393"/>
      <c r="AH345" s="393"/>
      <c r="AI345" s="393"/>
      <c r="AJ345" s="393"/>
      <c r="AK345" s="393"/>
      <c r="AL345" s="393"/>
      <c r="AM345" s="393"/>
      <c r="AN345" s="393"/>
      <c r="AO345" s="393"/>
      <c r="AP345" s="393"/>
      <c r="AQ345" s="393"/>
      <c r="AR345" s="393"/>
      <c r="AS345" s="393"/>
      <c r="AT345" s="393"/>
      <c r="AU345" s="393"/>
      <c r="AV345" s="393"/>
      <c r="AW345" s="393"/>
      <c r="AX345" s="393"/>
      <c r="AY345" s="393"/>
      <c r="AZ345" s="393"/>
      <c r="BA345" s="393"/>
      <c r="BB345" s="393"/>
      <c r="BC345" s="393"/>
      <c r="BD345" s="393"/>
      <c r="BE345" s="393"/>
      <c r="BF345" s="393"/>
      <c r="BG345" s="393"/>
      <c r="BH345" s="393"/>
      <c r="BI345" s="393"/>
      <c r="BJ345" s="393"/>
      <c r="BK345" s="393"/>
      <c r="BL345" s="393"/>
      <c r="BM345" s="393"/>
      <c r="BN345" s="393"/>
      <c r="BO345" s="393"/>
      <c r="BP345" s="393"/>
      <c r="BQ345" s="393"/>
      <c r="BR345" s="393"/>
      <c r="BS345" s="393"/>
      <c r="BT345" s="393"/>
      <c r="BU345" s="393"/>
      <c r="BV345" s="393"/>
      <c r="BW345" s="393"/>
      <c r="BX345" s="393"/>
      <c r="BY345" s="393"/>
      <c r="BZ345" s="393"/>
      <c r="CA345" s="393"/>
      <c r="CB345" s="393"/>
      <c r="CC345" s="393"/>
      <c r="CD345" s="393"/>
      <c r="CE345" s="393"/>
      <c r="CF345" s="393"/>
      <c r="CG345" s="393"/>
      <c r="CH345" s="393"/>
      <c r="CI345" s="393"/>
      <c r="CJ345" s="393"/>
      <c r="CK345" s="393"/>
      <c r="CL345" s="393"/>
      <c r="CM345" s="393"/>
      <c r="CN345" s="393"/>
      <c r="CO345" s="393"/>
      <c r="CP345" s="393"/>
      <c r="CQ345" s="393"/>
      <c r="CR345" s="393"/>
      <c r="CS345" s="393"/>
      <c r="CT345" s="393"/>
      <c r="CU345" s="393"/>
      <c r="CV345" s="393"/>
      <c r="CW345" s="393"/>
      <c r="CX345" s="393"/>
      <c r="CY345" s="393"/>
      <c r="CZ345" s="393"/>
      <c r="DA345" s="393"/>
    </row>
    <row r="346" spans="1:105" s="124" customFormat="1" ht="14.25">
      <c r="A346" s="132"/>
      <c r="B346" s="132"/>
      <c r="C346" s="132"/>
      <c r="D346" s="132"/>
      <c r="E346" s="132"/>
      <c r="F346" s="132"/>
      <c r="G346" s="132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3"/>
      <c r="BA346" s="133"/>
      <c r="BB346" s="133"/>
      <c r="BC346" s="133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  <c r="BX346" s="134"/>
      <c r="BY346" s="134"/>
      <c r="BZ346" s="134"/>
      <c r="CA346" s="134"/>
      <c r="CB346" s="134"/>
      <c r="CC346" s="134"/>
      <c r="CD346" s="134"/>
      <c r="CE346" s="134"/>
      <c r="CF346" s="134"/>
      <c r="CG346" s="134"/>
      <c r="CH346" s="134"/>
      <c r="CI346" s="134"/>
      <c r="CJ346" s="134"/>
      <c r="CK346" s="134"/>
      <c r="CL346" s="134"/>
      <c r="CM346" s="134"/>
      <c r="CN346" s="134"/>
      <c r="CO346" s="134"/>
      <c r="CP346" s="134"/>
      <c r="CQ346" s="134"/>
      <c r="CR346" s="134"/>
      <c r="CS346" s="134"/>
      <c r="CT346" s="134"/>
      <c r="CU346" s="134"/>
      <c r="CV346" s="134"/>
      <c r="CW346" s="134"/>
      <c r="CX346" s="134"/>
      <c r="CY346" s="134"/>
      <c r="CZ346" s="134"/>
      <c r="DA346" s="134"/>
    </row>
    <row r="347" spans="1:105" s="124" customFormat="1" ht="14.25">
      <c r="A347" s="386" t="s">
        <v>42</v>
      </c>
      <c r="B347" s="386"/>
      <c r="C347" s="386"/>
      <c r="D347" s="386"/>
      <c r="E347" s="386"/>
      <c r="F347" s="386"/>
      <c r="G347" s="386"/>
      <c r="H347" s="390"/>
      <c r="I347" s="390"/>
      <c r="J347" s="390"/>
      <c r="K347" s="390"/>
      <c r="L347" s="390"/>
      <c r="M347" s="390"/>
      <c r="N347" s="390"/>
      <c r="O347" s="390"/>
      <c r="P347" s="390"/>
      <c r="Q347" s="390"/>
      <c r="R347" s="390"/>
      <c r="S347" s="390"/>
      <c r="T347" s="390"/>
      <c r="U347" s="390"/>
      <c r="V347" s="390"/>
      <c r="W347" s="390"/>
      <c r="X347" s="390"/>
      <c r="Y347" s="390"/>
      <c r="Z347" s="390"/>
      <c r="AA347" s="390"/>
      <c r="AB347" s="390"/>
      <c r="AC347" s="390"/>
      <c r="AD347" s="390"/>
      <c r="AE347" s="390"/>
      <c r="AF347" s="390"/>
      <c r="AG347" s="390"/>
      <c r="AH347" s="390"/>
      <c r="AI347" s="390"/>
      <c r="AJ347" s="390"/>
      <c r="AK347" s="390"/>
      <c r="AL347" s="390"/>
      <c r="AM347" s="390"/>
      <c r="AN347" s="390"/>
      <c r="AO347" s="390"/>
      <c r="AP347" s="390"/>
      <c r="AQ347" s="390"/>
      <c r="AR347" s="390"/>
      <c r="AS347" s="390"/>
      <c r="AT347" s="390"/>
      <c r="AU347" s="390"/>
      <c r="AV347" s="390"/>
      <c r="AW347" s="390"/>
      <c r="AX347" s="390"/>
      <c r="AY347" s="390"/>
      <c r="AZ347" s="390"/>
      <c r="BA347" s="390"/>
      <c r="BB347" s="390"/>
      <c r="BC347" s="390"/>
      <c r="BD347" s="390"/>
      <c r="BE347" s="390"/>
      <c r="BF347" s="390"/>
      <c r="BG347" s="390"/>
      <c r="BH347" s="390"/>
      <c r="BI347" s="390"/>
      <c r="BJ347" s="390"/>
      <c r="BK347" s="390"/>
      <c r="BL347" s="390"/>
      <c r="BM347" s="390"/>
      <c r="BN347" s="390"/>
      <c r="BO347" s="390"/>
      <c r="BP347" s="390"/>
      <c r="BQ347" s="390"/>
      <c r="BR347" s="390"/>
      <c r="BS347" s="390"/>
      <c r="BT347" s="392"/>
      <c r="BU347" s="392"/>
      <c r="BV347" s="392"/>
      <c r="BW347" s="392"/>
      <c r="BX347" s="392"/>
      <c r="BY347" s="392"/>
      <c r="BZ347" s="392"/>
      <c r="CA347" s="392"/>
      <c r="CB347" s="392"/>
      <c r="CC347" s="392"/>
      <c r="CD347" s="392"/>
      <c r="CE347" s="392"/>
      <c r="CF347" s="392"/>
      <c r="CG347" s="392"/>
      <c r="CH347" s="392"/>
      <c r="CI347" s="392"/>
      <c r="CJ347" s="391"/>
      <c r="CK347" s="391"/>
      <c r="CL347" s="391"/>
      <c r="CM347" s="391"/>
      <c r="CN347" s="391"/>
      <c r="CO347" s="391"/>
      <c r="CP347" s="391"/>
      <c r="CQ347" s="391"/>
      <c r="CR347" s="391"/>
      <c r="CS347" s="391"/>
      <c r="CT347" s="391"/>
      <c r="CU347" s="391"/>
      <c r="CV347" s="391"/>
      <c r="CW347" s="391"/>
      <c r="CX347" s="391"/>
      <c r="CY347" s="391"/>
      <c r="CZ347" s="391"/>
      <c r="DA347" s="391"/>
    </row>
    <row r="348" spans="1:105" s="124" customFormat="1" ht="14.25">
      <c r="A348" s="386" t="s">
        <v>345</v>
      </c>
      <c r="B348" s="386"/>
      <c r="C348" s="386"/>
      <c r="D348" s="386"/>
      <c r="E348" s="386"/>
      <c r="F348" s="386"/>
      <c r="G348" s="386"/>
      <c r="H348" s="390"/>
      <c r="I348" s="390"/>
      <c r="J348" s="390"/>
      <c r="K348" s="390"/>
      <c r="L348" s="390"/>
      <c r="M348" s="390"/>
      <c r="N348" s="390"/>
      <c r="O348" s="390"/>
      <c r="P348" s="390"/>
      <c r="Q348" s="390"/>
      <c r="R348" s="390"/>
      <c r="S348" s="390"/>
      <c r="T348" s="390"/>
      <c r="U348" s="390"/>
      <c r="V348" s="390"/>
      <c r="W348" s="390"/>
      <c r="X348" s="390"/>
      <c r="Y348" s="390"/>
      <c r="Z348" s="390"/>
      <c r="AA348" s="390"/>
      <c r="AB348" s="390"/>
      <c r="AC348" s="390"/>
      <c r="AD348" s="390"/>
      <c r="AE348" s="390"/>
      <c r="AF348" s="390"/>
      <c r="AG348" s="390"/>
      <c r="AH348" s="390"/>
      <c r="AI348" s="390"/>
      <c r="AJ348" s="390"/>
      <c r="AK348" s="390"/>
      <c r="AL348" s="390"/>
      <c r="AM348" s="390"/>
      <c r="AN348" s="390"/>
      <c r="AO348" s="390"/>
      <c r="AP348" s="390"/>
      <c r="AQ348" s="390"/>
      <c r="AR348" s="390"/>
      <c r="AS348" s="390"/>
      <c r="AT348" s="390"/>
      <c r="AU348" s="390"/>
      <c r="AV348" s="390"/>
      <c r="AW348" s="390"/>
      <c r="AX348" s="390"/>
      <c r="AY348" s="390"/>
      <c r="AZ348" s="390"/>
      <c r="BA348" s="390"/>
      <c r="BB348" s="390"/>
      <c r="BC348" s="390"/>
      <c r="BD348" s="390"/>
      <c r="BE348" s="390"/>
      <c r="BF348" s="390"/>
      <c r="BG348" s="390"/>
      <c r="BH348" s="390"/>
      <c r="BI348" s="390"/>
      <c r="BJ348" s="390"/>
      <c r="BK348" s="390"/>
      <c r="BL348" s="390"/>
      <c r="BM348" s="390"/>
      <c r="BN348" s="390"/>
      <c r="BO348" s="390"/>
      <c r="BP348" s="390"/>
      <c r="BQ348" s="390"/>
      <c r="BR348" s="390"/>
      <c r="BS348" s="390"/>
      <c r="BT348" s="392"/>
      <c r="BU348" s="392"/>
      <c r="BV348" s="392"/>
      <c r="BW348" s="392"/>
      <c r="BX348" s="392"/>
      <c r="BY348" s="392"/>
      <c r="BZ348" s="392"/>
      <c r="CA348" s="392"/>
      <c r="CB348" s="392"/>
      <c r="CC348" s="392"/>
      <c r="CD348" s="392"/>
      <c r="CE348" s="392"/>
      <c r="CF348" s="392"/>
      <c r="CG348" s="392"/>
      <c r="CH348" s="392"/>
      <c r="CI348" s="392"/>
      <c r="CJ348" s="391"/>
      <c r="CK348" s="391"/>
      <c r="CL348" s="391"/>
      <c r="CM348" s="391"/>
      <c r="CN348" s="391"/>
      <c r="CO348" s="391"/>
      <c r="CP348" s="391"/>
      <c r="CQ348" s="391"/>
      <c r="CR348" s="391"/>
      <c r="CS348" s="391"/>
      <c r="CT348" s="391"/>
      <c r="CU348" s="391"/>
      <c r="CV348" s="391"/>
      <c r="CW348" s="391"/>
      <c r="CX348" s="391"/>
      <c r="CY348" s="391"/>
      <c r="CZ348" s="391"/>
      <c r="DA348" s="391"/>
    </row>
    <row r="349" spans="1:105" s="124" customFormat="1" ht="14.25">
      <c r="A349" s="386"/>
      <c r="B349" s="386"/>
      <c r="C349" s="386"/>
      <c r="D349" s="386"/>
      <c r="E349" s="386"/>
      <c r="F349" s="386"/>
      <c r="G349" s="386"/>
      <c r="H349" s="421" t="s">
        <v>192</v>
      </c>
      <c r="I349" s="421"/>
      <c r="J349" s="421"/>
      <c r="K349" s="421"/>
      <c r="L349" s="421"/>
      <c r="M349" s="421"/>
      <c r="N349" s="421"/>
      <c r="O349" s="421"/>
      <c r="P349" s="421"/>
      <c r="Q349" s="421"/>
      <c r="R349" s="421"/>
      <c r="S349" s="421"/>
      <c r="T349" s="421"/>
      <c r="U349" s="421"/>
      <c r="V349" s="421"/>
      <c r="W349" s="421"/>
      <c r="X349" s="421"/>
      <c r="Y349" s="421"/>
      <c r="Z349" s="421"/>
      <c r="AA349" s="421"/>
      <c r="AB349" s="421"/>
      <c r="AC349" s="421"/>
      <c r="AD349" s="421"/>
      <c r="AE349" s="421"/>
      <c r="AF349" s="421"/>
      <c r="AG349" s="421"/>
      <c r="AH349" s="421"/>
      <c r="AI349" s="421"/>
      <c r="AJ349" s="421"/>
      <c r="AK349" s="421"/>
      <c r="AL349" s="421"/>
      <c r="AM349" s="421"/>
      <c r="AN349" s="421"/>
      <c r="AO349" s="421"/>
      <c r="AP349" s="421"/>
      <c r="AQ349" s="421"/>
      <c r="AR349" s="421"/>
      <c r="AS349" s="421"/>
      <c r="AT349" s="421"/>
      <c r="AU349" s="421"/>
      <c r="AV349" s="421"/>
      <c r="AW349" s="421"/>
      <c r="AX349" s="421"/>
      <c r="AY349" s="421"/>
      <c r="AZ349" s="421"/>
      <c r="BA349" s="421"/>
      <c r="BB349" s="421"/>
      <c r="BC349" s="421"/>
      <c r="BD349" s="408"/>
      <c r="BE349" s="408"/>
      <c r="BF349" s="408"/>
      <c r="BG349" s="408"/>
      <c r="BH349" s="408"/>
      <c r="BI349" s="408"/>
      <c r="BJ349" s="408"/>
      <c r="BK349" s="408"/>
      <c r="BL349" s="408"/>
      <c r="BM349" s="408"/>
      <c r="BN349" s="408"/>
      <c r="BO349" s="408"/>
      <c r="BP349" s="408"/>
      <c r="BQ349" s="408"/>
      <c r="BR349" s="408"/>
      <c r="BS349" s="409"/>
      <c r="BT349" s="398" t="s">
        <v>175</v>
      </c>
      <c r="BU349" s="398"/>
      <c r="BV349" s="398"/>
      <c r="BW349" s="398"/>
      <c r="BX349" s="398"/>
      <c r="BY349" s="398"/>
      <c r="BZ349" s="398"/>
      <c r="CA349" s="398"/>
      <c r="CB349" s="398"/>
      <c r="CC349" s="398"/>
      <c r="CD349" s="398"/>
      <c r="CE349" s="398"/>
      <c r="CF349" s="398"/>
      <c r="CG349" s="398"/>
      <c r="CH349" s="398"/>
      <c r="CI349" s="398"/>
      <c r="CJ349" s="399">
        <f>SUM(CJ347:CJ348)</f>
        <v>0</v>
      </c>
      <c r="CK349" s="399"/>
      <c r="CL349" s="399"/>
      <c r="CM349" s="399"/>
      <c r="CN349" s="399"/>
      <c r="CO349" s="399"/>
      <c r="CP349" s="399"/>
      <c r="CQ349" s="399"/>
      <c r="CR349" s="399"/>
      <c r="CS349" s="399"/>
      <c r="CT349" s="399"/>
      <c r="CU349" s="399"/>
      <c r="CV349" s="399"/>
      <c r="CW349" s="399"/>
      <c r="CX349" s="399"/>
      <c r="CY349" s="399"/>
      <c r="CZ349" s="399"/>
      <c r="DA349" s="399"/>
    </row>
    <row r="350" spans="1:105" s="124" customFormat="1" ht="14.25">
      <c r="A350" s="132"/>
      <c r="B350" s="132"/>
      <c r="C350" s="132"/>
      <c r="D350" s="132"/>
      <c r="E350" s="132"/>
      <c r="F350" s="132"/>
      <c r="G350" s="132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/>
      <c r="AQ350" s="133"/>
      <c r="AR350" s="133"/>
      <c r="AS350" s="133"/>
      <c r="AT350" s="133"/>
      <c r="AU350" s="133"/>
      <c r="AV350" s="133"/>
      <c r="AW350" s="133"/>
      <c r="AX350" s="133"/>
      <c r="AY350" s="133"/>
      <c r="AZ350" s="133"/>
      <c r="BA350" s="133"/>
      <c r="BB350" s="133"/>
      <c r="BC350" s="133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  <c r="CT350" s="134"/>
      <c r="CU350" s="134"/>
      <c r="CV350" s="134"/>
      <c r="CW350" s="134"/>
      <c r="CX350" s="134"/>
      <c r="CY350" s="134"/>
      <c r="CZ350" s="134"/>
      <c r="DA350" s="134"/>
    </row>
    <row r="351" spans="1:105" s="124" customFormat="1" ht="29.25" customHeight="1">
      <c r="A351" s="393" t="s">
        <v>368</v>
      </c>
      <c r="B351" s="393"/>
      <c r="C351" s="393"/>
      <c r="D351" s="393"/>
      <c r="E351" s="393"/>
      <c r="F351" s="393"/>
      <c r="G351" s="393"/>
      <c r="H351" s="393"/>
      <c r="I351" s="393"/>
      <c r="J351" s="393"/>
      <c r="K351" s="393"/>
      <c r="L351" s="393"/>
      <c r="M351" s="393"/>
      <c r="N351" s="393"/>
      <c r="O351" s="393"/>
      <c r="P351" s="393"/>
      <c r="Q351" s="393"/>
      <c r="R351" s="393"/>
      <c r="S351" s="393"/>
      <c r="T351" s="393"/>
      <c r="U351" s="393"/>
      <c r="V351" s="393"/>
      <c r="W351" s="393"/>
      <c r="X351" s="393"/>
      <c r="Y351" s="393"/>
      <c r="Z351" s="393"/>
      <c r="AA351" s="393"/>
      <c r="AB351" s="393"/>
      <c r="AC351" s="393"/>
      <c r="AD351" s="393"/>
      <c r="AE351" s="393"/>
      <c r="AF351" s="393"/>
      <c r="AG351" s="393"/>
      <c r="AH351" s="393"/>
      <c r="AI351" s="393"/>
      <c r="AJ351" s="393"/>
      <c r="AK351" s="393"/>
      <c r="AL351" s="393"/>
      <c r="AM351" s="393"/>
      <c r="AN351" s="393"/>
      <c r="AO351" s="393"/>
      <c r="AP351" s="393"/>
      <c r="AQ351" s="393"/>
      <c r="AR351" s="393"/>
      <c r="AS351" s="393"/>
      <c r="AT351" s="393"/>
      <c r="AU351" s="393"/>
      <c r="AV351" s="393"/>
      <c r="AW351" s="393"/>
      <c r="AX351" s="393"/>
      <c r="AY351" s="393"/>
      <c r="AZ351" s="393"/>
      <c r="BA351" s="393"/>
      <c r="BB351" s="393"/>
      <c r="BC351" s="393"/>
      <c r="BD351" s="393"/>
      <c r="BE351" s="393"/>
      <c r="BF351" s="393"/>
      <c r="BG351" s="393"/>
      <c r="BH351" s="393"/>
      <c r="BI351" s="393"/>
      <c r="BJ351" s="393"/>
      <c r="BK351" s="393"/>
      <c r="BL351" s="393"/>
      <c r="BM351" s="393"/>
      <c r="BN351" s="393"/>
      <c r="BO351" s="393"/>
      <c r="BP351" s="393"/>
      <c r="BQ351" s="393"/>
      <c r="BR351" s="393"/>
      <c r="BS351" s="393"/>
      <c r="BT351" s="393"/>
      <c r="BU351" s="393"/>
      <c r="BV351" s="393"/>
      <c r="BW351" s="393"/>
      <c r="BX351" s="393"/>
      <c r="BY351" s="393"/>
      <c r="BZ351" s="393"/>
      <c r="CA351" s="393"/>
      <c r="CB351" s="393"/>
      <c r="CC351" s="393"/>
      <c r="CD351" s="393"/>
      <c r="CE351" s="393"/>
      <c r="CF351" s="393"/>
      <c r="CG351" s="393"/>
      <c r="CH351" s="393"/>
      <c r="CI351" s="393"/>
      <c r="CJ351" s="393"/>
      <c r="CK351" s="393"/>
      <c r="CL351" s="393"/>
      <c r="CM351" s="393"/>
      <c r="CN351" s="393"/>
      <c r="CO351" s="393"/>
      <c r="CP351" s="393"/>
      <c r="CQ351" s="393"/>
      <c r="CR351" s="393"/>
      <c r="CS351" s="393"/>
      <c r="CT351" s="393"/>
      <c r="CU351" s="393"/>
      <c r="CV351" s="393"/>
      <c r="CW351" s="393"/>
      <c r="CX351" s="393"/>
      <c r="CY351" s="393"/>
      <c r="CZ351" s="393"/>
      <c r="DA351" s="393"/>
    </row>
    <row r="352" spans="1:105" s="124" customFormat="1" ht="14.25">
      <c r="A352" s="132"/>
      <c r="B352" s="132"/>
      <c r="C352" s="132"/>
      <c r="D352" s="132"/>
      <c r="E352" s="132"/>
      <c r="F352" s="132"/>
      <c r="G352" s="132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/>
      <c r="AQ352" s="133"/>
      <c r="AR352" s="133"/>
      <c r="AS352" s="133"/>
      <c r="AT352" s="133"/>
      <c r="AU352" s="133"/>
      <c r="AV352" s="133"/>
      <c r="AW352" s="133"/>
      <c r="AX352" s="133"/>
      <c r="AY352" s="133"/>
      <c r="AZ352" s="133"/>
      <c r="BA352" s="133"/>
      <c r="BB352" s="133"/>
      <c r="BC352" s="133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  <c r="CW352" s="134"/>
      <c r="CX352" s="134"/>
      <c r="CY352" s="134"/>
      <c r="CZ352" s="134"/>
      <c r="DA352" s="134"/>
    </row>
    <row r="353" spans="1:105" s="124" customFormat="1" ht="14.25">
      <c r="A353" s="386" t="s">
        <v>42</v>
      </c>
      <c r="B353" s="386"/>
      <c r="C353" s="386"/>
      <c r="D353" s="386"/>
      <c r="E353" s="386"/>
      <c r="F353" s="386"/>
      <c r="G353" s="386"/>
      <c r="H353" s="387"/>
      <c r="I353" s="388"/>
      <c r="J353" s="388"/>
      <c r="K353" s="388"/>
      <c r="L353" s="388"/>
      <c r="M353" s="388"/>
      <c r="N353" s="388"/>
      <c r="O353" s="388"/>
      <c r="P353" s="388"/>
      <c r="Q353" s="388"/>
      <c r="R353" s="388"/>
      <c r="S353" s="388"/>
      <c r="T353" s="388"/>
      <c r="U353" s="388"/>
      <c r="V353" s="388"/>
      <c r="W353" s="388"/>
      <c r="X353" s="388"/>
      <c r="Y353" s="388"/>
      <c r="Z353" s="388"/>
      <c r="AA353" s="388"/>
      <c r="AB353" s="388"/>
      <c r="AC353" s="388"/>
      <c r="AD353" s="388"/>
      <c r="AE353" s="388"/>
      <c r="AF353" s="388"/>
      <c r="AG353" s="388"/>
      <c r="AH353" s="388"/>
      <c r="AI353" s="388"/>
      <c r="AJ353" s="388"/>
      <c r="AK353" s="388"/>
      <c r="AL353" s="388"/>
      <c r="AM353" s="388"/>
      <c r="AN353" s="388"/>
      <c r="AO353" s="388"/>
      <c r="AP353" s="388"/>
      <c r="AQ353" s="388"/>
      <c r="AR353" s="388"/>
      <c r="AS353" s="388"/>
      <c r="AT353" s="388"/>
      <c r="AU353" s="388"/>
      <c r="AV353" s="388"/>
      <c r="AW353" s="388"/>
      <c r="AX353" s="388"/>
      <c r="AY353" s="388"/>
      <c r="AZ353" s="388"/>
      <c r="BA353" s="388"/>
      <c r="BB353" s="388"/>
      <c r="BC353" s="389"/>
      <c r="BD353" s="390"/>
      <c r="BE353" s="390"/>
      <c r="BF353" s="390"/>
      <c r="BG353" s="390"/>
      <c r="BH353" s="390"/>
      <c r="BI353" s="390"/>
      <c r="BJ353" s="390"/>
      <c r="BK353" s="390"/>
      <c r="BL353" s="390"/>
      <c r="BM353" s="390"/>
      <c r="BN353" s="390"/>
      <c r="BO353" s="390"/>
      <c r="BP353" s="390"/>
      <c r="BQ353" s="390"/>
      <c r="BR353" s="390"/>
      <c r="BS353" s="390"/>
      <c r="BT353" s="392"/>
      <c r="BU353" s="392"/>
      <c r="BV353" s="392"/>
      <c r="BW353" s="392"/>
      <c r="BX353" s="392"/>
      <c r="BY353" s="392"/>
      <c r="BZ353" s="392"/>
      <c r="CA353" s="392"/>
      <c r="CB353" s="392"/>
      <c r="CC353" s="392"/>
      <c r="CD353" s="392"/>
      <c r="CE353" s="392"/>
      <c r="CF353" s="392"/>
      <c r="CG353" s="392"/>
      <c r="CH353" s="392"/>
      <c r="CI353" s="392"/>
      <c r="CJ353" s="391"/>
      <c r="CK353" s="391"/>
      <c r="CL353" s="391"/>
      <c r="CM353" s="391"/>
      <c r="CN353" s="391"/>
      <c r="CO353" s="391"/>
      <c r="CP353" s="391"/>
      <c r="CQ353" s="391"/>
      <c r="CR353" s="391"/>
      <c r="CS353" s="391"/>
      <c r="CT353" s="391"/>
      <c r="CU353" s="391"/>
      <c r="CV353" s="391"/>
      <c r="CW353" s="391"/>
      <c r="CX353" s="391"/>
      <c r="CY353" s="391"/>
      <c r="CZ353" s="391"/>
      <c r="DA353" s="391"/>
    </row>
    <row r="354" spans="1:105" s="124" customFormat="1" ht="14.25">
      <c r="A354" s="386" t="s">
        <v>345</v>
      </c>
      <c r="B354" s="386"/>
      <c r="C354" s="386"/>
      <c r="D354" s="386"/>
      <c r="E354" s="386"/>
      <c r="F354" s="386"/>
      <c r="G354" s="386"/>
      <c r="H354" s="390"/>
      <c r="I354" s="390"/>
      <c r="J354" s="390"/>
      <c r="K354" s="390"/>
      <c r="L354" s="390"/>
      <c r="M354" s="390"/>
      <c r="N354" s="390"/>
      <c r="O354" s="390"/>
      <c r="P354" s="390"/>
      <c r="Q354" s="390"/>
      <c r="R354" s="390"/>
      <c r="S354" s="390"/>
      <c r="T354" s="390"/>
      <c r="U354" s="390"/>
      <c r="V354" s="390"/>
      <c r="W354" s="390"/>
      <c r="X354" s="390"/>
      <c r="Y354" s="390"/>
      <c r="Z354" s="390"/>
      <c r="AA354" s="390"/>
      <c r="AB354" s="390"/>
      <c r="AC354" s="390"/>
      <c r="AD354" s="390"/>
      <c r="AE354" s="390"/>
      <c r="AF354" s="390"/>
      <c r="AG354" s="390"/>
      <c r="AH354" s="390"/>
      <c r="AI354" s="390"/>
      <c r="AJ354" s="390"/>
      <c r="AK354" s="390"/>
      <c r="AL354" s="390"/>
      <c r="AM354" s="390"/>
      <c r="AN354" s="390"/>
      <c r="AO354" s="390"/>
      <c r="AP354" s="390"/>
      <c r="AQ354" s="390"/>
      <c r="AR354" s="390"/>
      <c r="AS354" s="390"/>
      <c r="AT354" s="390"/>
      <c r="AU354" s="390"/>
      <c r="AV354" s="390"/>
      <c r="AW354" s="390"/>
      <c r="AX354" s="390"/>
      <c r="AY354" s="390"/>
      <c r="AZ354" s="390"/>
      <c r="BA354" s="390"/>
      <c r="BB354" s="390"/>
      <c r="BC354" s="390"/>
      <c r="BD354" s="390"/>
      <c r="BE354" s="390"/>
      <c r="BF354" s="390"/>
      <c r="BG354" s="390"/>
      <c r="BH354" s="390"/>
      <c r="BI354" s="390"/>
      <c r="BJ354" s="390"/>
      <c r="BK354" s="390"/>
      <c r="BL354" s="390"/>
      <c r="BM354" s="390"/>
      <c r="BN354" s="390"/>
      <c r="BO354" s="390"/>
      <c r="BP354" s="390"/>
      <c r="BQ354" s="390"/>
      <c r="BR354" s="390"/>
      <c r="BS354" s="390"/>
      <c r="BT354" s="392"/>
      <c r="BU354" s="392"/>
      <c r="BV354" s="392"/>
      <c r="BW354" s="392"/>
      <c r="BX354" s="392"/>
      <c r="BY354" s="392"/>
      <c r="BZ354" s="392"/>
      <c r="CA354" s="392"/>
      <c r="CB354" s="392"/>
      <c r="CC354" s="392"/>
      <c r="CD354" s="392"/>
      <c r="CE354" s="392"/>
      <c r="CF354" s="392"/>
      <c r="CG354" s="392"/>
      <c r="CH354" s="392"/>
      <c r="CI354" s="392"/>
      <c r="CJ354" s="391"/>
      <c r="CK354" s="391"/>
      <c r="CL354" s="391"/>
      <c r="CM354" s="391"/>
      <c r="CN354" s="391"/>
      <c r="CO354" s="391"/>
      <c r="CP354" s="391"/>
      <c r="CQ354" s="391"/>
      <c r="CR354" s="391"/>
      <c r="CS354" s="391"/>
      <c r="CT354" s="391"/>
      <c r="CU354" s="391"/>
      <c r="CV354" s="391"/>
      <c r="CW354" s="391"/>
      <c r="CX354" s="391"/>
      <c r="CY354" s="391"/>
      <c r="CZ354" s="391"/>
      <c r="DA354" s="391"/>
    </row>
    <row r="355" spans="1:105" s="124" customFormat="1" ht="14.25">
      <c r="A355" s="386"/>
      <c r="B355" s="386"/>
      <c r="C355" s="386"/>
      <c r="D355" s="386"/>
      <c r="E355" s="386"/>
      <c r="F355" s="386"/>
      <c r="G355" s="386"/>
      <c r="H355" s="421" t="s">
        <v>192</v>
      </c>
      <c r="I355" s="421"/>
      <c r="J355" s="421"/>
      <c r="K355" s="421"/>
      <c r="L355" s="421"/>
      <c r="M355" s="421"/>
      <c r="N355" s="421"/>
      <c r="O355" s="421"/>
      <c r="P355" s="421"/>
      <c r="Q355" s="421"/>
      <c r="R355" s="421"/>
      <c r="S355" s="421"/>
      <c r="T355" s="421"/>
      <c r="U355" s="421"/>
      <c r="V355" s="421"/>
      <c r="W355" s="421"/>
      <c r="X355" s="421"/>
      <c r="Y355" s="421"/>
      <c r="Z355" s="421"/>
      <c r="AA355" s="421"/>
      <c r="AB355" s="421"/>
      <c r="AC355" s="421"/>
      <c r="AD355" s="421"/>
      <c r="AE355" s="421"/>
      <c r="AF355" s="421"/>
      <c r="AG355" s="421"/>
      <c r="AH355" s="421"/>
      <c r="AI355" s="421"/>
      <c r="AJ355" s="421"/>
      <c r="AK355" s="421"/>
      <c r="AL355" s="421"/>
      <c r="AM355" s="421"/>
      <c r="AN355" s="421"/>
      <c r="AO355" s="421"/>
      <c r="AP355" s="421"/>
      <c r="AQ355" s="421"/>
      <c r="AR355" s="421"/>
      <c r="AS355" s="421"/>
      <c r="AT355" s="421"/>
      <c r="AU355" s="421"/>
      <c r="AV355" s="421"/>
      <c r="AW355" s="421"/>
      <c r="AX355" s="421"/>
      <c r="AY355" s="421"/>
      <c r="AZ355" s="421"/>
      <c r="BA355" s="421"/>
      <c r="BB355" s="421"/>
      <c r="BC355" s="421"/>
      <c r="BD355" s="386"/>
      <c r="BE355" s="386"/>
      <c r="BF355" s="386"/>
      <c r="BG355" s="386"/>
      <c r="BH355" s="386"/>
      <c r="BI355" s="386"/>
      <c r="BJ355" s="386"/>
      <c r="BK355" s="386"/>
      <c r="BL355" s="386"/>
      <c r="BM355" s="386"/>
      <c r="BN355" s="386"/>
      <c r="BO355" s="386"/>
      <c r="BP355" s="386"/>
      <c r="BQ355" s="386"/>
      <c r="BR355" s="386"/>
      <c r="BS355" s="386"/>
      <c r="BT355" s="398" t="s">
        <v>175</v>
      </c>
      <c r="BU355" s="398"/>
      <c r="BV355" s="398"/>
      <c r="BW355" s="398"/>
      <c r="BX355" s="398"/>
      <c r="BY355" s="398"/>
      <c r="BZ355" s="398"/>
      <c r="CA355" s="398"/>
      <c r="CB355" s="398"/>
      <c r="CC355" s="398"/>
      <c r="CD355" s="398"/>
      <c r="CE355" s="398"/>
      <c r="CF355" s="398"/>
      <c r="CG355" s="398"/>
      <c r="CH355" s="398"/>
      <c r="CI355" s="398"/>
      <c r="CJ355" s="399">
        <f>SUM(CJ353:CJ354)</f>
        <v>0</v>
      </c>
      <c r="CK355" s="399"/>
      <c r="CL355" s="399"/>
      <c r="CM355" s="399"/>
      <c r="CN355" s="399"/>
      <c r="CO355" s="399"/>
      <c r="CP355" s="399"/>
      <c r="CQ355" s="399"/>
      <c r="CR355" s="399"/>
      <c r="CS355" s="399"/>
      <c r="CT355" s="399"/>
      <c r="CU355" s="399"/>
      <c r="CV355" s="399"/>
      <c r="CW355" s="399"/>
      <c r="CX355" s="399"/>
      <c r="CY355" s="399"/>
      <c r="CZ355" s="399"/>
      <c r="DA355" s="399"/>
    </row>
    <row r="356" spans="1:105" s="124" customFormat="1" ht="14.25">
      <c r="A356" s="132"/>
      <c r="B356" s="132"/>
      <c r="C356" s="132"/>
      <c r="D356" s="132"/>
      <c r="E356" s="132"/>
      <c r="F356" s="132"/>
      <c r="G356" s="132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3"/>
      <c r="BA356" s="133"/>
      <c r="BB356" s="133"/>
      <c r="BC356" s="133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  <c r="CT356" s="134"/>
      <c r="CU356" s="134"/>
      <c r="CV356" s="134"/>
      <c r="CW356" s="134"/>
      <c r="CX356" s="134"/>
      <c r="CY356" s="134"/>
      <c r="CZ356" s="134"/>
      <c r="DA356" s="134"/>
    </row>
    <row r="357" spans="1:105" s="124" customFormat="1" ht="33" customHeight="1">
      <c r="A357" s="393" t="s">
        <v>369</v>
      </c>
      <c r="B357" s="393"/>
      <c r="C357" s="393"/>
      <c r="D357" s="393"/>
      <c r="E357" s="393"/>
      <c r="F357" s="393"/>
      <c r="G357" s="393"/>
      <c r="H357" s="393"/>
      <c r="I357" s="393"/>
      <c r="J357" s="393"/>
      <c r="K357" s="393"/>
      <c r="L357" s="393"/>
      <c r="M357" s="393"/>
      <c r="N357" s="393"/>
      <c r="O357" s="393"/>
      <c r="P357" s="393"/>
      <c r="Q357" s="393"/>
      <c r="R357" s="393"/>
      <c r="S357" s="393"/>
      <c r="T357" s="393"/>
      <c r="U357" s="393"/>
      <c r="V357" s="393"/>
      <c r="W357" s="393"/>
      <c r="X357" s="393"/>
      <c r="Y357" s="393"/>
      <c r="Z357" s="393"/>
      <c r="AA357" s="393"/>
      <c r="AB357" s="393"/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  <c r="BA357" s="393"/>
      <c r="BB357" s="393"/>
      <c r="BC357" s="393"/>
      <c r="BD357" s="393"/>
      <c r="BE357" s="393"/>
      <c r="BF357" s="393"/>
      <c r="BG357" s="393"/>
      <c r="BH357" s="393"/>
      <c r="BI357" s="393"/>
      <c r="BJ357" s="393"/>
      <c r="BK357" s="393"/>
      <c r="BL357" s="393"/>
      <c r="BM357" s="393"/>
      <c r="BN357" s="393"/>
      <c r="BO357" s="393"/>
      <c r="BP357" s="393"/>
      <c r="BQ357" s="393"/>
      <c r="BR357" s="393"/>
      <c r="BS357" s="393"/>
      <c r="BT357" s="393"/>
      <c r="BU357" s="393"/>
      <c r="BV357" s="393"/>
      <c r="BW357" s="393"/>
      <c r="BX357" s="393"/>
      <c r="BY357" s="393"/>
      <c r="BZ357" s="393"/>
      <c r="CA357" s="393"/>
      <c r="CB357" s="393"/>
      <c r="CC357" s="393"/>
      <c r="CD357" s="393"/>
      <c r="CE357" s="393"/>
      <c r="CF357" s="393"/>
      <c r="CG357" s="393"/>
      <c r="CH357" s="393"/>
      <c r="CI357" s="393"/>
      <c r="CJ357" s="393"/>
      <c r="CK357" s="393"/>
      <c r="CL357" s="393"/>
      <c r="CM357" s="393"/>
      <c r="CN357" s="393"/>
      <c r="CO357" s="393"/>
      <c r="CP357" s="393"/>
      <c r="CQ357" s="393"/>
      <c r="CR357" s="393"/>
      <c r="CS357" s="393"/>
      <c r="CT357" s="393"/>
      <c r="CU357" s="393"/>
      <c r="CV357" s="393"/>
      <c r="CW357" s="393"/>
      <c r="CX357" s="393"/>
      <c r="CY357" s="393"/>
      <c r="CZ357" s="393"/>
      <c r="DA357" s="393"/>
    </row>
    <row r="358" spans="1:105" s="124" customFormat="1" ht="14.25">
      <c r="A358" s="132"/>
      <c r="B358" s="132"/>
      <c r="C358" s="132"/>
      <c r="D358" s="132"/>
      <c r="E358" s="132"/>
      <c r="F358" s="132"/>
      <c r="G358" s="132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3"/>
      <c r="BA358" s="133"/>
      <c r="BB358" s="133"/>
      <c r="BC358" s="133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  <c r="CT358" s="134"/>
      <c r="CU358" s="134"/>
      <c r="CV358" s="134"/>
      <c r="CW358" s="134"/>
      <c r="CX358" s="134"/>
      <c r="CY358" s="134"/>
      <c r="CZ358" s="134"/>
      <c r="DA358" s="134"/>
    </row>
    <row r="359" spans="1:105" s="124" customFormat="1" ht="14.25">
      <c r="A359" s="386" t="s">
        <v>42</v>
      </c>
      <c r="B359" s="386"/>
      <c r="C359" s="386"/>
      <c r="D359" s="386"/>
      <c r="E359" s="386"/>
      <c r="F359" s="386"/>
      <c r="G359" s="386"/>
      <c r="H359" s="390"/>
      <c r="I359" s="390"/>
      <c r="J359" s="390"/>
      <c r="K359" s="390"/>
      <c r="L359" s="390"/>
      <c r="M359" s="390"/>
      <c r="N359" s="390"/>
      <c r="O359" s="390"/>
      <c r="P359" s="390"/>
      <c r="Q359" s="390"/>
      <c r="R359" s="390"/>
      <c r="S359" s="390"/>
      <c r="T359" s="390"/>
      <c r="U359" s="390"/>
      <c r="V359" s="390"/>
      <c r="W359" s="390"/>
      <c r="X359" s="390"/>
      <c r="Y359" s="390"/>
      <c r="Z359" s="390"/>
      <c r="AA359" s="390"/>
      <c r="AB359" s="390"/>
      <c r="AC359" s="390"/>
      <c r="AD359" s="390"/>
      <c r="AE359" s="390"/>
      <c r="AF359" s="390"/>
      <c r="AG359" s="390"/>
      <c r="AH359" s="390"/>
      <c r="AI359" s="390"/>
      <c r="AJ359" s="390"/>
      <c r="AK359" s="390"/>
      <c r="AL359" s="390"/>
      <c r="AM359" s="390"/>
      <c r="AN359" s="390"/>
      <c r="AO359" s="390"/>
      <c r="AP359" s="390"/>
      <c r="AQ359" s="390"/>
      <c r="AR359" s="390"/>
      <c r="AS359" s="390"/>
      <c r="AT359" s="390"/>
      <c r="AU359" s="390"/>
      <c r="AV359" s="390"/>
      <c r="AW359" s="390"/>
      <c r="AX359" s="390"/>
      <c r="AY359" s="390"/>
      <c r="AZ359" s="390"/>
      <c r="BA359" s="390"/>
      <c r="BB359" s="390"/>
      <c r="BC359" s="390"/>
      <c r="BD359" s="390"/>
      <c r="BE359" s="390"/>
      <c r="BF359" s="390"/>
      <c r="BG359" s="390"/>
      <c r="BH359" s="390"/>
      <c r="BI359" s="390"/>
      <c r="BJ359" s="390"/>
      <c r="BK359" s="390"/>
      <c r="BL359" s="390"/>
      <c r="BM359" s="390"/>
      <c r="BN359" s="390"/>
      <c r="BO359" s="390"/>
      <c r="BP359" s="390"/>
      <c r="BQ359" s="390"/>
      <c r="BR359" s="390"/>
      <c r="BS359" s="390"/>
      <c r="BT359" s="392"/>
      <c r="BU359" s="392"/>
      <c r="BV359" s="392"/>
      <c r="BW359" s="392"/>
      <c r="BX359" s="392"/>
      <c r="BY359" s="392"/>
      <c r="BZ359" s="392"/>
      <c r="CA359" s="392"/>
      <c r="CB359" s="392"/>
      <c r="CC359" s="392"/>
      <c r="CD359" s="392"/>
      <c r="CE359" s="392"/>
      <c r="CF359" s="392"/>
      <c r="CG359" s="392"/>
      <c r="CH359" s="392"/>
      <c r="CI359" s="392"/>
      <c r="CJ359" s="391"/>
      <c r="CK359" s="391"/>
      <c r="CL359" s="391"/>
      <c r="CM359" s="391"/>
      <c r="CN359" s="391"/>
      <c r="CO359" s="391"/>
      <c r="CP359" s="391"/>
      <c r="CQ359" s="391"/>
      <c r="CR359" s="391"/>
      <c r="CS359" s="391"/>
      <c r="CT359" s="391"/>
      <c r="CU359" s="391"/>
      <c r="CV359" s="391"/>
      <c r="CW359" s="391"/>
      <c r="CX359" s="391"/>
      <c r="CY359" s="391"/>
      <c r="CZ359" s="391"/>
      <c r="DA359" s="391"/>
    </row>
    <row r="360" spans="1:105" s="124" customFormat="1" ht="14.25">
      <c r="A360" s="386" t="s">
        <v>345</v>
      </c>
      <c r="B360" s="386"/>
      <c r="C360" s="386"/>
      <c r="D360" s="386"/>
      <c r="E360" s="386"/>
      <c r="F360" s="386"/>
      <c r="G360" s="386"/>
      <c r="H360" s="390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90"/>
      <c r="T360" s="390"/>
      <c r="U360" s="390"/>
      <c r="V360" s="390"/>
      <c r="W360" s="390"/>
      <c r="X360" s="390"/>
      <c r="Y360" s="390"/>
      <c r="Z360" s="390"/>
      <c r="AA360" s="390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  <c r="BA360" s="390"/>
      <c r="BB360" s="390"/>
      <c r="BC360" s="390"/>
      <c r="BD360" s="390"/>
      <c r="BE360" s="390"/>
      <c r="BF360" s="390"/>
      <c r="BG360" s="390"/>
      <c r="BH360" s="390"/>
      <c r="BI360" s="390"/>
      <c r="BJ360" s="390"/>
      <c r="BK360" s="390"/>
      <c r="BL360" s="390"/>
      <c r="BM360" s="390"/>
      <c r="BN360" s="390"/>
      <c r="BO360" s="390"/>
      <c r="BP360" s="390"/>
      <c r="BQ360" s="390"/>
      <c r="BR360" s="390"/>
      <c r="BS360" s="390"/>
      <c r="BT360" s="392"/>
      <c r="BU360" s="392"/>
      <c r="BV360" s="392"/>
      <c r="BW360" s="392"/>
      <c r="BX360" s="392"/>
      <c r="BY360" s="392"/>
      <c r="BZ360" s="392"/>
      <c r="CA360" s="392"/>
      <c r="CB360" s="392"/>
      <c r="CC360" s="392"/>
      <c r="CD360" s="392"/>
      <c r="CE360" s="392"/>
      <c r="CF360" s="392"/>
      <c r="CG360" s="392"/>
      <c r="CH360" s="392"/>
      <c r="CI360" s="392"/>
      <c r="CJ360" s="391">
        <v>0</v>
      </c>
      <c r="CK360" s="391"/>
      <c r="CL360" s="391"/>
      <c r="CM360" s="391"/>
      <c r="CN360" s="391"/>
      <c r="CO360" s="391"/>
      <c r="CP360" s="391"/>
      <c r="CQ360" s="391"/>
      <c r="CR360" s="391"/>
      <c r="CS360" s="391"/>
      <c r="CT360" s="391"/>
      <c r="CU360" s="391"/>
      <c r="CV360" s="391"/>
      <c r="CW360" s="391"/>
      <c r="CX360" s="391"/>
      <c r="CY360" s="391"/>
      <c r="CZ360" s="391"/>
      <c r="DA360" s="391"/>
    </row>
    <row r="361" spans="1:105" s="124" customFormat="1" ht="14.25">
      <c r="A361" s="386"/>
      <c r="B361" s="386"/>
      <c r="C361" s="386"/>
      <c r="D361" s="386"/>
      <c r="E361" s="386"/>
      <c r="F361" s="386"/>
      <c r="G361" s="386"/>
      <c r="H361" s="421" t="s">
        <v>192</v>
      </c>
      <c r="I361" s="421"/>
      <c r="J361" s="421"/>
      <c r="K361" s="421"/>
      <c r="L361" s="421"/>
      <c r="M361" s="421"/>
      <c r="N361" s="421"/>
      <c r="O361" s="421"/>
      <c r="P361" s="421"/>
      <c r="Q361" s="421"/>
      <c r="R361" s="421"/>
      <c r="S361" s="421"/>
      <c r="T361" s="421"/>
      <c r="U361" s="421"/>
      <c r="V361" s="421"/>
      <c r="W361" s="421"/>
      <c r="X361" s="421"/>
      <c r="Y361" s="421"/>
      <c r="Z361" s="421"/>
      <c r="AA361" s="421"/>
      <c r="AB361" s="421"/>
      <c r="AC361" s="421"/>
      <c r="AD361" s="421"/>
      <c r="AE361" s="421"/>
      <c r="AF361" s="421"/>
      <c r="AG361" s="421"/>
      <c r="AH361" s="421"/>
      <c r="AI361" s="421"/>
      <c r="AJ361" s="421"/>
      <c r="AK361" s="421"/>
      <c r="AL361" s="421"/>
      <c r="AM361" s="421"/>
      <c r="AN361" s="421"/>
      <c r="AO361" s="421"/>
      <c r="AP361" s="421"/>
      <c r="AQ361" s="421"/>
      <c r="AR361" s="421"/>
      <c r="AS361" s="421"/>
      <c r="AT361" s="421"/>
      <c r="AU361" s="421"/>
      <c r="AV361" s="421"/>
      <c r="AW361" s="421"/>
      <c r="AX361" s="421"/>
      <c r="AY361" s="421"/>
      <c r="AZ361" s="421"/>
      <c r="BA361" s="421"/>
      <c r="BB361" s="421"/>
      <c r="BC361" s="421"/>
      <c r="BD361" s="390"/>
      <c r="BE361" s="390"/>
      <c r="BF361" s="390"/>
      <c r="BG361" s="390"/>
      <c r="BH361" s="390"/>
      <c r="BI361" s="390"/>
      <c r="BJ361" s="390"/>
      <c r="BK361" s="390"/>
      <c r="BL361" s="390"/>
      <c r="BM361" s="390"/>
      <c r="BN361" s="390"/>
      <c r="BO361" s="390"/>
      <c r="BP361" s="390"/>
      <c r="BQ361" s="390"/>
      <c r="BR361" s="390"/>
      <c r="BS361" s="390"/>
      <c r="BT361" s="398" t="s">
        <v>175</v>
      </c>
      <c r="BU361" s="398"/>
      <c r="BV361" s="398"/>
      <c r="BW361" s="398"/>
      <c r="BX361" s="398"/>
      <c r="BY361" s="398"/>
      <c r="BZ361" s="398"/>
      <c r="CA361" s="398"/>
      <c r="CB361" s="398"/>
      <c r="CC361" s="398"/>
      <c r="CD361" s="398"/>
      <c r="CE361" s="398"/>
      <c r="CF361" s="398"/>
      <c r="CG361" s="398"/>
      <c r="CH361" s="398"/>
      <c r="CI361" s="398"/>
      <c r="CJ361" s="399">
        <f>CJ360+CJ359</f>
        <v>0</v>
      </c>
      <c r="CK361" s="399"/>
      <c r="CL361" s="399"/>
      <c r="CM361" s="399"/>
      <c r="CN361" s="399"/>
      <c r="CO361" s="399"/>
      <c r="CP361" s="399"/>
      <c r="CQ361" s="399"/>
      <c r="CR361" s="399"/>
      <c r="CS361" s="399"/>
      <c r="CT361" s="399"/>
      <c r="CU361" s="399"/>
      <c r="CV361" s="399"/>
      <c r="CW361" s="399"/>
      <c r="CX361" s="399"/>
      <c r="CY361" s="399"/>
      <c r="CZ361" s="399"/>
      <c r="DA361" s="399"/>
    </row>
  </sheetData>
  <sheetProtection/>
  <mergeCells count="1068">
    <mergeCell ref="A214:G214"/>
    <mergeCell ref="H214:BC214"/>
    <mergeCell ref="BD214:BS214"/>
    <mergeCell ref="BT214:CI214"/>
    <mergeCell ref="CJ214:DA214"/>
    <mergeCell ref="A222:G222"/>
    <mergeCell ref="H222:BC222"/>
    <mergeCell ref="BD222:BS222"/>
    <mergeCell ref="BT222:CI222"/>
    <mergeCell ref="CJ222:DA222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107:G107"/>
    <mergeCell ref="H107:BC107"/>
    <mergeCell ref="BD107:BS107"/>
    <mergeCell ref="BT107:CD107"/>
    <mergeCell ref="CE107:DA107"/>
    <mergeCell ref="A210:G210"/>
    <mergeCell ref="H210:BC210"/>
    <mergeCell ref="BD210:BS210"/>
    <mergeCell ref="BT210:CI210"/>
    <mergeCell ref="CJ210:DA210"/>
    <mergeCell ref="A108:G108"/>
    <mergeCell ref="H108:BC108"/>
    <mergeCell ref="BD108:BS108"/>
    <mergeCell ref="BT108:CD108"/>
    <mergeCell ref="CE108:DA108"/>
    <mergeCell ref="A106:G106"/>
    <mergeCell ref="H106:BC106"/>
    <mergeCell ref="BD106:BS106"/>
    <mergeCell ref="BT106:CD106"/>
    <mergeCell ref="CE106:DA106"/>
    <mergeCell ref="A105:G105"/>
    <mergeCell ref="H105:BC105"/>
    <mergeCell ref="BD105:BS105"/>
    <mergeCell ref="BT105:CD105"/>
    <mergeCell ref="CE105:DA105"/>
    <mergeCell ref="A211:G211"/>
    <mergeCell ref="H211:BC211"/>
    <mergeCell ref="BD211:BS211"/>
    <mergeCell ref="BT211:CI211"/>
    <mergeCell ref="CJ211:DA211"/>
    <mergeCell ref="X100:DA100"/>
    <mergeCell ref="A102:AO102"/>
    <mergeCell ref="AP102:DA102"/>
    <mergeCell ref="A104:G104"/>
    <mergeCell ref="H104:BC104"/>
    <mergeCell ref="BD104:BS104"/>
    <mergeCell ref="BT104:CD104"/>
    <mergeCell ref="CE104:DA104"/>
    <mergeCell ref="A145:G145"/>
    <mergeCell ref="H145:AO145"/>
    <mergeCell ref="AP145:BE145"/>
    <mergeCell ref="BF145:BU145"/>
    <mergeCell ref="BV145:CK145"/>
    <mergeCell ref="CL145:DA145"/>
    <mergeCell ref="A360:G360"/>
    <mergeCell ref="H360:BC360"/>
    <mergeCell ref="BD360:BS360"/>
    <mergeCell ref="BT360:CI360"/>
    <mergeCell ref="CJ360:DA360"/>
    <mergeCell ref="A361:G361"/>
    <mergeCell ref="H361:BC361"/>
    <mergeCell ref="BD361:BS361"/>
    <mergeCell ref="BT361:CI361"/>
    <mergeCell ref="CJ361:DA361"/>
    <mergeCell ref="A357:DA357"/>
    <mergeCell ref="A359:G359"/>
    <mergeCell ref="H359:BC359"/>
    <mergeCell ref="BD359:BS359"/>
    <mergeCell ref="BT359:CI359"/>
    <mergeCell ref="CJ359:DA359"/>
    <mergeCell ref="A354:G354"/>
    <mergeCell ref="H354:BC354"/>
    <mergeCell ref="BD354:BS354"/>
    <mergeCell ref="BT354:CI354"/>
    <mergeCell ref="CJ354:DA354"/>
    <mergeCell ref="A355:G355"/>
    <mergeCell ref="H355:BC355"/>
    <mergeCell ref="BD355:BS355"/>
    <mergeCell ref="BT355:CI355"/>
    <mergeCell ref="CJ355:DA355"/>
    <mergeCell ref="A351:DA351"/>
    <mergeCell ref="A353:G353"/>
    <mergeCell ref="H353:BC353"/>
    <mergeCell ref="BD353:BS353"/>
    <mergeCell ref="BT353:CI353"/>
    <mergeCell ref="CJ353:DA353"/>
    <mergeCell ref="A348:G348"/>
    <mergeCell ref="H348:BC348"/>
    <mergeCell ref="BD348:BS348"/>
    <mergeCell ref="BT348:CI348"/>
    <mergeCell ref="CJ348:DA348"/>
    <mergeCell ref="A349:G349"/>
    <mergeCell ref="H349:BC349"/>
    <mergeCell ref="BD349:BS349"/>
    <mergeCell ref="BT349:CI349"/>
    <mergeCell ref="CJ349:DA349"/>
    <mergeCell ref="A345:DA345"/>
    <mergeCell ref="A347:G347"/>
    <mergeCell ref="H347:BC347"/>
    <mergeCell ref="BD347:BS347"/>
    <mergeCell ref="BT347:CI347"/>
    <mergeCell ref="CJ347:DA347"/>
    <mergeCell ref="A342:G342"/>
    <mergeCell ref="H342:BC342"/>
    <mergeCell ref="BD342:BS342"/>
    <mergeCell ref="BT342:CI342"/>
    <mergeCell ref="CJ342:DA342"/>
    <mergeCell ref="A343:G343"/>
    <mergeCell ref="H343:BC343"/>
    <mergeCell ref="BD343:BS343"/>
    <mergeCell ref="BT343:CI343"/>
    <mergeCell ref="CJ343:DA343"/>
    <mergeCell ref="A336:DA336"/>
    <mergeCell ref="A338:G338"/>
    <mergeCell ref="H338:BC338"/>
    <mergeCell ref="BD338:BS338"/>
    <mergeCell ref="BT338:CI338"/>
    <mergeCell ref="CJ338:DA338"/>
    <mergeCell ref="A333:G333"/>
    <mergeCell ref="H333:BC333"/>
    <mergeCell ref="BD333:BS333"/>
    <mergeCell ref="BT333:CI333"/>
    <mergeCell ref="CJ333:DA333"/>
    <mergeCell ref="A334:G334"/>
    <mergeCell ref="H334:BC334"/>
    <mergeCell ref="BD334:BS334"/>
    <mergeCell ref="BT334:CI334"/>
    <mergeCell ref="CJ334:DA334"/>
    <mergeCell ref="A331:G331"/>
    <mergeCell ref="H331:BC331"/>
    <mergeCell ref="BD331:BS331"/>
    <mergeCell ref="BT331:CI331"/>
    <mergeCell ref="CJ331:DA331"/>
    <mergeCell ref="A332:G332"/>
    <mergeCell ref="H332:BC332"/>
    <mergeCell ref="BD332:BS332"/>
    <mergeCell ref="BT332:CI332"/>
    <mergeCell ref="CJ332:DA332"/>
    <mergeCell ref="A327:G327"/>
    <mergeCell ref="H327:BC327"/>
    <mergeCell ref="BD327:BS327"/>
    <mergeCell ref="BT327:CI327"/>
    <mergeCell ref="CJ327:DA327"/>
    <mergeCell ref="A329:DA329"/>
    <mergeCell ref="A325:G325"/>
    <mergeCell ref="H325:BC325"/>
    <mergeCell ref="BD325:BS325"/>
    <mergeCell ref="BT325:CI325"/>
    <mergeCell ref="CJ325:DA325"/>
    <mergeCell ref="A326:G326"/>
    <mergeCell ref="H326:BC326"/>
    <mergeCell ref="BD326:BS326"/>
    <mergeCell ref="BT326:CI326"/>
    <mergeCell ref="CJ326:DA326"/>
    <mergeCell ref="A321:G321"/>
    <mergeCell ref="H321:BC321"/>
    <mergeCell ref="BD321:BS321"/>
    <mergeCell ref="BT321:CI321"/>
    <mergeCell ref="CJ321:DA321"/>
    <mergeCell ref="A323:DA323"/>
    <mergeCell ref="A319:G319"/>
    <mergeCell ref="H319:BC319"/>
    <mergeCell ref="BD319:BS319"/>
    <mergeCell ref="BT319:CI319"/>
    <mergeCell ref="CJ319:DA319"/>
    <mergeCell ref="A320:G320"/>
    <mergeCell ref="H320:BC320"/>
    <mergeCell ref="BD320:BS320"/>
    <mergeCell ref="BT320:CI320"/>
    <mergeCell ref="CJ320:DA320"/>
    <mergeCell ref="A315:G315"/>
    <mergeCell ref="H315:BC315"/>
    <mergeCell ref="BD315:BS315"/>
    <mergeCell ref="BT315:CI315"/>
    <mergeCell ref="CJ315:DA315"/>
    <mergeCell ref="A317:DA317"/>
    <mergeCell ref="A313:G313"/>
    <mergeCell ref="H313:BC313"/>
    <mergeCell ref="BD313:BS313"/>
    <mergeCell ref="BT313:CI313"/>
    <mergeCell ref="CJ313:DA313"/>
    <mergeCell ref="A314:G314"/>
    <mergeCell ref="H314:BC314"/>
    <mergeCell ref="BD314:BS314"/>
    <mergeCell ref="BT314:CI314"/>
    <mergeCell ref="CJ314:DA314"/>
    <mergeCell ref="A309:G309"/>
    <mergeCell ref="H309:BC309"/>
    <mergeCell ref="BD309:BS309"/>
    <mergeCell ref="BT309:CI309"/>
    <mergeCell ref="CJ309:DA309"/>
    <mergeCell ref="A311:DA311"/>
    <mergeCell ref="A307:G307"/>
    <mergeCell ref="H307:BC307"/>
    <mergeCell ref="BD307:BS307"/>
    <mergeCell ref="BT307:CI307"/>
    <mergeCell ref="CJ307:DA307"/>
    <mergeCell ref="A308:G308"/>
    <mergeCell ref="H308:BC308"/>
    <mergeCell ref="BD308:BS308"/>
    <mergeCell ref="BT308:CI308"/>
    <mergeCell ref="CJ308:DA308"/>
    <mergeCell ref="A303:G303"/>
    <mergeCell ref="H303:BC303"/>
    <mergeCell ref="BD303:BS303"/>
    <mergeCell ref="BT303:CI303"/>
    <mergeCell ref="CJ303:DA303"/>
    <mergeCell ref="A305:DA305"/>
    <mergeCell ref="A301:G301"/>
    <mergeCell ref="H301:BC301"/>
    <mergeCell ref="BD301:BS301"/>
    <mergeCell ref="BT301:CI301"/>
    <mergeCell ref="CJ301:DA301"/>
    <mergeCell ref="A302:G302"/>
    <mergeCell ref="H302:BC302"/>
    <mergeCell ref="BD302:BS302"/>
    <mergeCell ref="BT302:CI302"/>
    <mergeCell ref="CJ302:DA302"/>
    <mergeCell ref="A297:G297"/>
    <mergeCell ref="H297:BC297"/>
    <mergeCell ref="BD297:BS297"/>
    <mergeCell ref="BT297:CI297"/>
    <mergeCell ref="CJ297:DA297"/>
    <mergeCell ref="A299:DA299"/>
    <mergeCell ref="A295:G295"/>
    <mergeCell ref="H295:BC295"/>
    <mergeCell ref="BD295:BS295"/>
    <mergeCell ref="BT295:CI295"/>
    <mergeCell ref="CJ295:DA295"/>
    <mergeCell ref="A296:G296"/>
    <mergeCell ref="H296:BC296"/>
    <mergeCell ref="BD296:BS296"/>
    <mergeCell ref="BT296:CI296"/>
    <mergeCell ref="CJ296:DA296"/>
    <mergeCell ref="A292:DA292"/>
    <mergeCell ref="A294:G294"/>
    <mergeCell ref="H294:BC294"/>
    <mergeCell ref="BD294:BS294"/>
    <mergeCell ref="BT294:CI294"/>
    <mergeCell ref="CJ294:DA294"/>
    <mergeCell ref="A289:G289"/>
    <mergeCell ref="H289:BC289"/>
    <mergeCell ref="BD289:BS289"/>
    <mergeCell ref="BT289:CI289"/>
    <mergeCell ref="CJ289:DA289"/>
    <mergeCell ref="A290:G290"/>
    <mergeCell ref="H290:BC290"/>
    <mergeCell ref="BD290:BS290"/>
    <mergeCell ref="BT290:CI290"/>
    <mergeCell ref="CJ290:DA290"/>
    <mergeCell ref="A286:DA286"/>
    <mergeCell ref="A288:G288"/>
    <mergeCell ref="H288:BC288"/>
    <mergeCell ref="BD288:BS288"/>
    <mergeCell ref="BT288:CI288"/>
    <mergeCell ref="CJ288:DA288"/>
    <mergeCell ref="A283:G283"/>
    <mergeCell ref="H283:BS283"/>
    <mergeCell ref="BT283:CI283"/>
    <mergeCell ref="CJ283:DA283"/>
    <mergeCell ref="A284:G284"/>
    <mergeCell ref="H284:BS284"/>
    <mergeCell ref="BT284:CI284"/>
    <mergeCell ref="CJ284:DA284"/>
    <mergeCell ref="A278:G278"/>
    <mergeCell ref="H278:BS278"/>
    <mergeCell ref="BT278:CI278"/>
    <mergeCell ref="CJ278:DA278"/>
    <mergeCell ref="A280:DA280"/>
    <mergeCell ref="A282:G282"/>
    <mergeCell ref="H282:BS282"/>
    <mergeCell ref="BT282:CI282"/>
    <mergeCell ref="CJ282:DA282"/>
    <mergeCell ref="A274:DA274"/>
    <mergeCell ref="A276:G276"/>
    <mergeCell ref="H276:BS276"/>
    <mergeCell ref="BT276:CI276"/>
    <mergeCell ref="CJ276:DA276"/>
    <mergeCell ref="A277:G277"/>
    <mergeCell ref="H277:BS277"/>
    <mergeCell ref="BT277:CI277"/>
    <mergeCell ref="CJ277:DA277"/>
    <mergeCell ref="A271:G271"/>
    <mergeCell ref="H271:BS271"/>
    <mergeCell ref="BT271:CI271"/>
    <mergeCell ref="CJ271:DA271"/>
    <mergeCell ref="A272:G272"/>
    <mergeCell ref="H272:BS272"/>
    <mergeCell ref="BT272:CI272"/>
    <mergeCell ref="CJ272:DA272"/>
    <mergeCell ref="A266:G266"/>
    <mergeCell ref="H266:BS266"/>
    <mergeCell ref="BT266:CI266"/>
    <mergeCell ref="CJ266:DA266"/>
    <mergeCell ref="A268:DA268"/>
    <mergeCell ref="A270:G270"/>
    <mergeCell ref="H270:BS270"/>
    <mergeCell ref="BT270:CI270"/>
    <mergeCell ref="CJ270:DA270"/>
    <mergeCell ref="CJ265:DA265"/>
    <mergeCell ref="H263:BS263"/>
    <mergeCell ref="A263:G263"/>
    <mergeCell ref="BT263:CI263"/>
    <mergeCell ref="CJ263:DA263"/>
    <mergeCell ref="A264:G264"/>
    <mergeCell ref="H264:BS264"/>
    <mergeCell ref="A261:G261"/>
    <mergeCell ref="H261:BS261"/>
    <mergeCell ref="BT261:CI261"/>
    <mergeCell ref="CJ261:DA261"/>
    <mergeCell ref="A262:G262"/>
    <mergeCell ref="H262:BS262"/>
    <mergeCell ref="BT262:CI262"/>
    <mergeCell ref="CJ262:DA262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57:G257"/>
    <mergeCell ref="H257:BS257"/>
    <mergeCell ref="BT257:CI257"/>
    <mergeCell ref="CJ257:DA257"/>
    <mergeCell ref="A258:G258"/>
    <mergeCell ref="H258:BS258"/>
    <mergeCell ref="BT258:CI258"/>
    <mergeCell ref="CJ258:DA258"/>
    <mergeCell ref="A252:G252"/>
    <mergeCell ref="H252:BS252"/>
    <mergeCell ref="BT252:CI252"/>
    <mergeCell ref="CJ252:DA252"/>
    <mergeCell ref="A254:DA254"/>
    <mergeCell ref="A256:G256"/>
    <mergeCell ref="H256:BS256"/>
    <mergeCell ref="BT256:CI256"/>
    <mergeCell ref="CJ256:DA256"/>
    <mergeCell ref="A250:G250"/>
    <mergeCell ref="H250:BS250"/>
    <mergeCell ref="BT250:CI250"/>
    <mergeCell ref="CJ250:DA250"/>
    <mergeCell ref="A251:G251"/>
    <mergeCell ref="H251:BS251"/>
    <mergeCell ref="BT251:CI251"/>
    <mergeCell ref="CJ251:DA251"/>
    <mergeCell ref="A245:G245"/>
    <mergeCell ref="H245:BS245"/>
    <mergeCell ref="BT245:CI245"/>
    <mergeCell ref="CJ245:DA245"/>
    <mergeCell ref="A247:DA247"/>
    <mergeCell ref="A249:G249"/>
    <mergeCell ref="H249:BS249"/>
    <mergeCell ref="BT249:CI249"/>
    <mergeCell ref="CJ249:DA249"/>
    <mergeCell ref="A241:DA241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38:G238"/>
    <mergeCell ref="H238:BC238"/>
    <mergeCell ref="BD238:BS238"/>
    <mergeCell ref="BT238:CI238"/>
    <mergeCell ref="CJ238:DA238"/>
    <mergeCell ref="A239:G239"/>
    <mergeCell ref="H239:BC239"/>
    <mergeCell ref="BD239:BS239"/>
    <mergeCell ref="BT239:CI239"/>
    <mergeCell ref="CJ239:DA239"/>
    <mergeCell ref="A235:DA235"/>
    <mergeCell ref="A237:G237"/>
    <mergeCell ref="H237:BC237"/>
    <mergeCell ref="BD237:BS237"/>
    <mergeCell ref="BT237:CI237"/>
    <mergeCell ref="CJ237:DA237"/>
    <mergeCell ref="A232:G232"/>
    <mergeCell ref="H232:BC232"/>
    <mergeCell ref="BD232:BS232"/>
    <mergeCell ref="BT232:CI232"/>
    <mergeCell ref="CJ232:DA232"/>
    <mergeCell ref="A233:G233"/>
    <mergeCell ref="H233:BC233"/>
    <mergeCell ref="BD233:BS233"/>
    <mergeCell ref="BT233:CI233"/>
    <mergeCell ref="CJ233:DA233"/>
    <mergeCell ref="A230:G230"/>
    <mergeCell ref="H230:BC230"/>
    <mergeCell ref="BD230:BS230"/>
    <mergeCell ref="BT230:CI230"/>
    <mergeCell ref="CJ230:DA230"/>
    <mergeCell ref="A231:G231"/>
    <mergeCell ref="H231:BC231"/>
    <mergeCell ref="BD231:BS231"/>
    <mergeCell ref="BT231:CI231"/>
    <mergeCell ref="CJ231:DA231"/>
    <mergeCell ref="A228:G228"/>
    <mergeCell ref="H228:BC228"/>
    <mergeCell ref="BD228:BS228"/>
    <mergeCell ref="BT228:CI228"/>
    <mergeCell ref="CJ228:DA228"/>
    <mergeCell ref="A229:G229"/>
    <mergeCell ref="H229:BC229"/>
    <mergeCell ref="BD229:BS229"/>
    <mergeCell ref="BT229:CI229"/>
    <mergeCell ref="CJ229:DA229"/>
    <mergeCell ref="A224:G224"/>
    <mergeCell ref="H224:BC224"/>
    <mergeCell ref="BD224:BS224"/>
    <mergeCell ref="BT224:CI224"/>
    <mergeCell ref="CJ224:DA224"/>
    <mergeCell ref="A226:DA226"/>
    <mergeCell ref="A221:G221"/>
    <mergeCell ref="H221:BC221"/>
    <mergeCell ref="BD221:BS221"/>
    <mergeCell ref="BT221:CI221"/>
    <mergeCell ref="CJ221:DA221"/>
    <mergeCell ref="A223:G223"/>
    <mergeCell ref="H223:BC223"/>
    <mergeCell ref="BD223:BS223"/>
    <mergeCell ref="BT223:CI223"/>
    <mergeCell ref="CJ223:DA223"/>
    <mergeCell ref="A218:DA218"/>
    <mergeCell ref="A220:G220"/>
    <mergeCell ref="H220:BC220"/>
    <mergeCell ref="BD220:BS220"/>
    <mergeCell ref="BT220:CI220"/>
    <mergeCell ref="CJ220:DA220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08:G208"/>
    <mergeCell ref="H208:BC208"/>
    <mergeCell ref="BD208:BS208"/>
    <mergeCell ref="BT208:CI208"/>
    <mergeCell ref="CJ208:DA208"/>
    <mergeCell ref="A209:G209"/>
    <mergeCell ref="H209:BC209"/>
    <mergeCell ref="BD209:BS209"/>
    <mergeCell ref="BT209:CI209"/>
    <mergeCell ref="CJ209:DA209"/>
    <mergeCell ref="A206:G206"/>
    <mergeCell ref="H206:BC206"/>
    <mergeCell ref="BD206:BS206"/>
    <mergeCell ref="BT206:CI206"/>
    <mergeCell ref="CJ206:DA206"/>
    <mergeCell ref="A207:G207"/>
    <mergeCell ref="H207:BC207"/>
    <mergeCell ref="BD207:BS207"/>
    <mergeCell ref="BT207:CI207"/>
    <mergeCell ref="CJ207:DA207"/>
    <mergeCell ref="A203:DA203"/>
    <mergeCell ref="A205:G205"/>
    <mergeCell ref="H205:BC205"/>
    <mergeCell ref="BD205:BS205"/>
    <mergeCell ref="BT205:CI205"/>
    <mergeCell ref="CJ205:DA205"/>
    <mergeCell ref="A200:G200"/>
    <mergeCell ref="H200:BC200"/>
    <mergeCell ref="BD200:BS200"/>
    <mergeCell ref="BT200:CI200"/>
    <mergeCell ref="CJ200:DA200"/>
    <mergeCell ref="A201:G201"/>
    <mergeCell ref="H201:BC201"/>
    <mergeCell ref="BD201:BS201"/>
    <mergeCell ref="BT201:CI201"/>
    <mergeCell ref="CJ201:DA201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199:DA199"/>
    <mergeCell ref="A195:DA195"/>
    <mergeCell ref="A197:G197"/>
    <mergeCell ref="H197:BC197"/>
    <mergeCell ref="BD197:BS197"/>
    <mergeCell ref="BT197:CI197"/>
    <mergeCell ref="CJ197:DA197"/>
    <mergeCell ref="A192:G192"/>
    <mergeCell ref="H192:BC192"/>
    <mergeCell ref="BD192:BS192"/>
    <mergeCell ref="BT192:CI192"/>
    <mergeCell ref="CJ192:DA192"/>
    <mergeCell ref="A193:G193"/>
    <mergeCell ref="H193:BC193"/>
    <mergeCell ref="BD193:BS193"/>
    <mergeCell ref="BT193:CI193"/>
    <mergeCell ref="CJ193:DA193"/>
    <mergeCell ref="A189:DA189"/>
    <mergeCell ref="A191:G191"/>
    <mergeCell ref="H191:BC191"/>
    <mergeCell ref="BD191:BS191"/>
    <mergeCell ref="BT191:CI191"/>
    <mergeCell ref="CJ191:DA191"/>
    <mergeCell ref="A186:G186"/>
    <mergeCell ref="H186:BC186"/>
    <mergeCell ref="BD186:BS186"/>
    <mergeCell ref="BT186:CI186"/>
    <mergeCell ref="CJ186:DA186"/>
    <mergeCell ref="A187:G187"/>
    <mergeCell ref="H187:BC187"/>
    <mergeCell ref="BD187:BS187"/>
    <mergeCell ref="BT187:CI187"/>
    <mergeCell ref="CJ187:DA187"/>
    <mergeCell ref="A184:G184"/>
    <mergeCell ref="H184:BC184"/>
    <mergeCell ref="BD184:BS184"/>
    <mergeCell ref="BT184:CI184"/>
    <mergeCell ref="CJ184:DA184"/>
    <mergeCell ref="A185:G185"/>
    <mergeCell ref="H185:BC185"/>
    <mergeCell ref="BD185:BS185"/>
    <mergeCell ref="BT185:CI185"/>
    <mergeCell ref="CJ185:DA185"/>
    <mergeCell ref="A181:DA181"/>
    <mergeCell ref="A183:G183"/>
    <mergeCell ref="H183:BC183"/>
    <mergeCell ref="BD183:BS183"/>
    <mergeCell ref="BT183:CI183"/>
    <mergeCell ref="CJ183:DA183"/>
    <mergeCell ref="A179:G179"/>
    <mergeCell ref="H179:AO179"/>
    <mergeCell ref="AP179:BE179"/>
    <mergeCell ref="BF179:BU179"/>
    <mergeCell ref="BV179:CK179"/>
    <mergeCell ref="CL179:DA179"/>
    <mergeCell ref="A178:G178"/>
    <mergeCell ref="H178:AO178"/>
    <mergeCell ref="AP178:BE178"/>
    <mergeCell ref="BF178:BU178"/>
    <mergeCell ref="BV178:CK178"/>
    <mergeCell ref="CL178:DA178"/>
    <mergeCell ref="A177:G177"/>
    <mergeCell ref="H177:AO177"/>
    <mergeCell ref="AP177:BE177"/>
    <mergeCell ref="BF177:BU177"/>
    <mergeCell ref="BV177:CK177"/>
    <mergeCell ref="CL177:DA177"/>
    <mergeCell ref="A176:G176"/>
    <mergeCell ref="H176:AO176"/>
    <mergeCell ref="AP176:BE176"/>
    <mergeCell ref="BF176:BU176"/>
    <mergeCell ref="BV176:CK176"/>
    <mergeCell ref="CL176:DA176"/>
    <mergeCell ref="A175:G175"/>
    <mergeCell ref="H175:AO175"/>
    <mergeCell ref="AP175:BE175"/>
    <mergeCell ref="BF175:BU175"/>
    <mergeCell ref="BV175:CK175"/>
    <mergeCell ref="CL175:DA175"/>
    <mergeCell ref="A172:DA172"/>
    <mergeCell ref="A174:G174"/>
    <mergeCell ref="H174:AO174"/>
    <mergeCell ref="AP174:BE174"/>
    <mergeCell ref="BF174:BU174"/>
    <mergeCell ref="BV174:CK174"/>
    <mergeCell ref="CL174:DA174"/>
    <mergeCell ref="A170:G170"/>
    <mergeCell ref="H170:AO170"/>
    <mergeCell ref="AP170:BE170"/>
    <mergeCell ref="BF170:BU170"/>
    <mergeCell ref="BV170:CK170"/>
    <mergeCell ref="CL170:DA170"/>
    <mergeCell ref="A169:G169"/>
    <mergeCell ref="H169:AO169"/>
    <mergeCell ref="AP169:BE169"/>
    <mergeCell ref="BF169:BU169"/>
    <mergeCell ref="BV169:CK169"/>
    <mergeCell ref="CL169:DA169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P165:BE165"/>
    <mergeCell ref="BF165:BU165"/>
    <mergeCell ref="BV165:CK165"/>
    <mergeCell ref="CL165:DA165"/>
    <mergeCell ref="A166:G166"/>
    <mergeCell ref="H166:AO166"/>
    <mergeCell ref="AP166:BE166"/>
    <mergeCell ref="BF166:BU166"/>
    <mergeCell ref="BV166:CK166"/>
    <mergeCell ref="CL166:DA166"/>
    <mergeCell ref="A98:G98"/>
    <mergeCell ref="H98:BC98"/>
    <mergeCell ref="BD98:BS98"/>
    <mergeCell ref="BT98:CD98"/>
    <mergeCell ref="CE98:DA98"/>
    <mergeCell ref="A157:DA157"/>
    <mergeCell ref="AP114:DA114"/>
    <mergeCell ref="A116:G116"/>
    <mergeCell ref="H116:BC116"/>
    <mergeCell ref="BD116:BS116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X91:DA91"/>
    <mergeCell ref="A93:AO93"/>
    <mergeCell ref="AP93:DA93"/>
    <mergeCell ref="A95:G95"/>
    <mergeCell ref="H95:BC95"/>
    <mergeCell ref="BD95:BS95"/>
    <mergeCell ref="BT95:CD95"/>
    <mergeCell ref="CE95:DA95"/>
    <mergeCell ref="A88:G88"/>
    <mergeCell ref="H88:BC88"/>
    <mergeCell ref="BD88:BS88"/>
    <mergeCell ref="BT88:CD88"/>
    <mergeCell ref="CE88:DA88"/>
    <mergeCell ref="A89:G89"/>
    <mergeCell ref="H89:BC89"/>
    <mergeCell ref="BD89:BS89"/>
    <mergeCell ref="BT89:CD89"/>
    <mergeCell ref="CE89:DA89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3:AO83"/>
    <mergeCell ref="AP83:DA83"/>
    <mergeCell ref="A85:G85"/>
    <mergeCell ref="H85:BC85"/>
    <mergeCell ref="BD85:BS85"/>
    <mergeCell ref="BT85:CD85"/>
    <mergeCell ref="CE85:DA85"/>
    <mergeCell ref="A79:G79"/>
    <mergeCell ref="H79:BC79"/>
    <mergeCell ref="BD79:BS79"/>
    <mergeCell ref="BT79:CD79"/>
    <mergeCell ref="CE79:DA79"/>
    <mergeCell ref="X81:DA81"/>
    <mergeCell ref="A81:W81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CJ14:DA14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6:DA76"/>
    <mergeCell ref="A159:G159"/>
    <mergeCell ref="H159:AO159"/>
    <mergeCell ref="AP159:BE159"/>
    <mergeCell ref="BF159:BU159"/>
    <mergeCell ref="BV159:CK159"/>
    <mergeCell ref="CL159:DA159"/>
    <mergeCell ref="A110:DA110"/>
    <mergeCell ref="X112:DA112"/>
    <mergeCell ref="A114:AO114"/>
    <mergeCell ref="A160:G160"/>
    <mergeCell ref="H160:AO160"/>
    <mergeCell ref="AP160:BE160"/>
    <mergeCell ref="BF160:BU160"/>
    <mergeCell ref="BV160:CK160"/>
    <mergeCell ref="CL160:DA160"/>
    <mergeCell ref="A161:G161"/>
    <mergeCell ref="H161:AO161"/>
    <mergeCell ref="AP161:BE161"/>
    <mergeCell ref="BF161:BU161"/>
    <mergeCell ref="BV161:CK161"/>
    <mergeCell ref="CL161:DA161"/>
    <mergeCell ref="BT116:CI116"/>
    <mergeCell ref="CJ116:DA116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2:DA122"/>
    <mergeCell ref="X124:DA124"/>
    <mergeCell ref="A126:AO126"/>
    <mergeCell ref="AP126:DA126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34:DA134"/>
    <mergeCell ref="X136:DA136"/>
    <mergeCell ref="A138:AO138"/>
    <mergeCell ref="AP138:DA138"/>
    <mergeCell ref="A140:DA140"/>
    <mergeCell ref="A142:G142"/>
    <mergeCell ref="H142:AO142"/>
    <mergeCell ref="AP142:BE142"/>
    <mergeCell ref="BF142:BU142"/>
    <mergeCell ref="BV142:CK142"/>
    <mergeCell ref="CL142:DA142"/>
    <mergeCell ref="A143:G143"/>
    <mergeCell ref="H143:AO143"/>
    <mergeCell ref="AP143:BE143"/>
    <mergeCell ref="BF143:BU143"/>
    <mergeCell ref="BV143:CK143"/>
    <mergeCell ref="CL143:DA143"/>
    <mergeCell ref="A144:G144"/>
    <mergeCell ref="H144:AO144"/>
    <mergeCell ref="AP144:BE144"/>
    <mergeCell ref="BF144:BU144"/>
    <mergeCell ref="BV144:CK144"/>
    <mergeCell ref="CL144:DA144"/>
    <mergeCell ref="A146:G146"/>
    <mergeCell ref="H146:AO146"/>
    <mergeCell ref="AP146:BE146"/>
    <mergeCell ref="BF146:BU146"/>
    <mergeCell ref="BV146:CK146"/>
    <mergeCell ref="CL146:DA146"/>
    <mergeCell ref="A147:G147"/>
    <mergeCell ref="H147:AO147"/>
    <mergeCell ref="AP147:BE147"/>
    <mergeCell ref="BF147:BU147"/>
    <mergeCell ref="BV147:CK147"/>
    <mergeCell ref="CL147:DA147"/>
    <mergeCell ref="A149:DA149"/>
    <mergeCell ref="A151:G151"/>
    <mergeCell ref="H151:BC151"/>
    <mergeCell ref="BD151:BS151"/>
    <mergeCell ref="BT151:CI151"/>
    <mergeCell ref="CJ151:DA151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CJ155:DA155"/>
    <mergeCell ref="A163:DA163"/>
    <mergeCell ref="A165:G165"/>
    <mergeCell ref="H165:AO165"/>
    <mergeCell ref="AZ18:BQ18"/>
    <mergeCell ref="BR18:CI18"/>
    <mergeCell ref="CJ18:DA18"/>
    <mergeCell ref="A56:F56"/>
    <mergeCell ref="H56:BV56"/>
    <mergeCell ref="BW56:CL56"/>
    <mergeCell ref="CM56:DA56"/>
    <mergeCell ref="A15:DA15"/>
    <mergeCell ref="A16:DA16"/>
    <mergeCell ref="AE17:AY17"/>
    <mergeCell ref="AZ17:BQ17"/>
    <mergeCell ref="BR17:CI17"/>
    <mergeCell ref="CJ17:DA17"/>
    <mergeCell ref="A17:F17"/>
    <mergeCell ref="A21:F21"/>
    <mergeCell ref="G21:AD21"/>
    <mergeCell ref="AE21:AY21"/>
    <mergeCell ref="AZ21:BQ21"/>
    <mergeCell ref="BR21:CI21"/>
    <mergeCell ref="CJ21:DA21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A20:DA20"/>
    <mergeCell ref="G17:AD17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A18:AD18"/>
    <mergeCell ref="CM57:DA57"/>
    <mergeCell ref="A59:F59"/>
    <mergeCell ref="BW59:CL59"/>
    <mergeCell ref="CM59:DA59"/>
    <mergeCell ref="A46:F46"/>
    <mergeCell ref="CJ22:DA22"/>
    <mergeCell ref="A43:F43"/>
    <mergeCell ref="H43:BV43"/>
    <mergeCell ref="BW43:CL43"/>
    <mergeCell ref="CM43:DA43"/>
    <mergeCell ref="H54:BV54"/>
    <mergeCell ref="BW54:CL54"/>
    <mergeCell ref="G59:BV59"/>
    <mergeCell ref="A28:CL28"/>
    <mergeCell ref="A57:F57"/>
    <mergeCell ref="H57:BV57"/>
    <mergeCell ref="BW57:CL57"/>
    <mergeCell ref="A44:F44"/>
    <mergeCell ref="G44:BV44"/>
    <mergeCell ref="BW44:CL44"/>
    <mergeCell ref="CM55:DA55"/>
    <mergeCell ref="CM54:DA54"/>
    <mergeCell ref="A49:F49"/>
    <mergeCell ref="H49:BV49"/>
    <mergeCell ref="CM51:DA51"/>
    <mergeCell ref="H52:BV52"/>
    <mergeCell ref="A55:F55"/>
    <mergeCell ref="H55:BV55"/>
    <mergeCell ref="BW55:CL55"/>
    <mergeCell ref="H50:BV50"/>
    <mergeCell ref="CM50:DA50"/>
    <mergeCell ref="H53:BV53"/>
    <mergeCell ref="H47:BV47"/>
    <mergeCell ref="H48:BV48"/>
    <mergeCell ref="A51:F51"/>
    <mergeCell ref="H51:BV51"/>
    <mergeCell ref="BW50:CL50"/>
    <mergeCell ref="BW51:CL51"/>
    <mergeCell ref="A45:DA45"/>
    <mergeCell ref="A47:F48"/>
    <mergeCell ref="BW47:CL48"/>
    <mergeCell ref="CM47:DA48"/>
    <mergeCell ref="A52:F53"/>
    <mergeCell ref="BW52:CL53"/>
    <mergeCell ref="CM52:DA53"/>
    <mergeCell ref="BW49:CL49"/>
    <mergeCell ref="CM49:DA49"/>
    <mergeCell ref="A50:F50"/>
    <mergeCell ref="A340:G340"/>
    <mergeCell ref="H340:BC340"/>
    <mergeCell ref="BD340:BS340"/>
    <mergeCell ref="BT340:CI340"/>
    <mergeCell ref="CJ340:DA340"/>
    <mergeCell ref="BT264:CI264"/>
    <mergeCell ref="CJ264:DA264"/>
    <mergeCell ref="A265:G265"/>
    <mergeCell ref="H265:BS265"/>
    <mergeCell ref="BT265:CI265"/>
    <mergeCell ref="A341:G341"/>
    <mergeCell ref="H341:BC341"/>
    <mergeCell ref="BD341:BS341"/>
    <mergeCell ref="BT341:CI341"/>
    <mergeCell ref="CJ341:DA341"/>
    <mergeCell ref="A339:G339"/>
    <mergeCell ref="H339:BC339"/>
    <mergeCell ref="BD339:BS339"/>
    <mergeCell ref="BT339:CI339"/>
    <mergeCell ref="CJ339:DA3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7" manualBreakCount="7">
    <brk id="44" max="104" man="1"/>
    <brk id="90" max="255" man="1"/>
    <brk id="148" max="255" man="1"/>
    <brk id="202" max="255" man="1"/>
    <brk id="253" max="255" man="1"/>
    <brk id="304" max="255" man="1"/>
    <brk id="3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A11" sqref="A11:DX11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5" t="s">
        <v>54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3" t="s">
        <v>55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</row>
    <row r="5" spans="1:128" s="91" customFormat="1" ht="49.5" customHeight="1">
      <c r="A5" s="214" t="s">
        <v>266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3" t="s">
        <v>56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</row>
    <row r="8" spans="1:128" s="93" customFormat="1" ht="36" customHeight="1">
      <c r="A8" s="216" t="s">
        <v>267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3" t="s">
        <v>57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</row>
    <row r="11" spans="1:128" s="91" customFormat="1" ht="48" customHeight="1">
      <c r="A11" s="214" t="s">
        <v>268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3" t="s">
        <v>387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3" t="s">
        <v>58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3" t="s">
        <v>59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2" t="s">
        <v>386</v>
      </c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3" t="s">
        <v>60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2" t="s">
        <v>388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3" t="s">
        <v>389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</row>
    <row r="20" spans="1:128" s="91" customFormat="1" ht="15">
      <c r="A20" s="97"/>
      <c r="B20" s="213" t="s">
        <v>58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3" t="s">
        <v>61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 t="s">
        <v>390</v>
      </c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">
      <selection activeCell="A5" sqref="A5:DA5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35" t="s">
        <v>62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</row>
    <row r="4" spans="1:105" s="1" customFormat="1" ht="14.25">
      <c r="A4" s="236" t="s">
        <v>418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</row>
    <row r="5" spans="1:105" s="1" customFormat="1" ht="15">
      <c r="A5" s="237" t="s">
        <v>63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38" t="s">
        <v>64</v>
      </c>
      <c r="B8" s="239"/>
      <c r="C8" s="239"/>
      <c r="D8" s="239"/>
      <c r="E8" s="239"/>
      <c r="F8" s="239"/>
      <c r="G8" s="240"/>
      <c r="H8" s="238" t="s">
        <v>65</v>
      </c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40"/>
      <c r="BT8" s="238" t="s">
        <v>66</v>
      </c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40"/>
    </row>
    <row r="9" spans="1:105" s="3" customFormat="1" ht="12.75">
      <c r="A9" s="232">
        <v>1</v>
      </c>
      <c r="B9" s="233"/>
      <c r="C9" s="233"/>
      <c r="D9" s="233"/>
      <c r="E9" s="233"/>
      <c r="F9" s="233"/>
      <c r="G9" s="234"/>
      <c r="H9" s="232">
        <v>2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4"/>
      <c r="BT9" s="232">
        <v>3</v>
      </c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4"/>
    </row>
    <row r="10" spans="1:105" s="4" customFormat="1" ht="23.25" customHeight="1">
      <c r="A10" s="217"/>
      <c r="B10" s="218"/>
      <c r="C10" s="218"/>
      <c r="D10" s="218"/>
      <c r="E10" s="218"/>
      <c r="F10" s="218"/>
      <c r="G10" s="219"/>
      <c r="H10" s="226" t="s">
        <v>67</v>
      </c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8"/>
      <c r="BT10" s="422">
        <f>BT11+BT13</f>
        <v>8232791.64</v>
      </c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4"/>
    </row>
    <row r="11" spans="1:105" s="4" customFormat="1" ht="30.75" customHeight="1">
      <c r="A11" s="217"/>
      <c r="B11" s="218"/>
      <c r="C11" s="218"/>
      <c r="D11" s="218"/>
      <c r="E11" s="218"/>
      <c r="F11" s="218"/>
      <c r="G11" s="219"/>
      <c r="H11" s="220" t="s">
        <v>68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2"/>
      <c r="BT11" s="425">
        <v>6989769.64</v>
      </c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7"/>
    </row>
    <row r="12" spans="1:105" s="4" customFormat="1" ht="30.75" customHeight="1">
      <c r="A12" s="217"/>
      <c r="B12" s="218"/>
      <c r="C12" s="218"/>
      <c r="D12" s="218"/>
      <c r="E12" s="218"/>
      <c r="F12" s="218"/>
      <c r="G12" s="219"/>
      <c r="H12" s="223" t="s">
        <v>69</v>
      </c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5"/>
      <c r="BT12" s="425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7"/>
    </row>
    <row r="13" spans="1:105" s="4" customFormat="1" ht="15" customHeight="1">
      <c r="A13" s="217"/>
      <c r="B13" s="218"/>
      <c r="C13" s="218"/>
      <c r="D13" s="218"/>
      <c r="E13" s="218"/>
      <c r="F13" s="218"/>
      <c r="G13" s="219"/>
      <c r="H13" s="229" t="s">
        <v>70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1"/>
      <c r="BT13" s="425">
        <v>1243022</v>
      </c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7"/>
    </row>
    <row r="14" spans="1:105" s="4" customFormat="1" ht="30.75" customHeight="1">
      <c r="A14" s="217"/>
      <c r="B14" s="218"/>
      <c r="C14" s="218"/>
      <c r="D14" s="218"/>
      <c r="E14" s="218"/>
      <c r="F14" s="218"/>
      <c r="G14" s="219"/>
      <c r="H14" s="223" t="s">
        <v>69</v>
      </c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5"/>
      <c r="BT14" s="425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7"/>
    </row>
    <row r="15" spans="1:105" s="4" customFormat="1" ht="23.25" customHeight="1">
      <c r="A15" s="217"/>
      <c r="B15" s="218"/>
      <c r="C15" s="218"/>
      <c r="D15" s="218"/>
      <c r="E15" s="218"/>
      <c r="F15" s="218"/>
      <c r="G15" s="219"/>
      <c r="H15" s="226" t="s">
        <v>71</v>
      </c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8"/>
      <c r="BT15" s="422">
        <f>BT22</f>
        <v>28233.46</v>
      </c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4"/>
    </row>
    <row r="16" spans="1:105" s="4" customFormat="1" ht="30.75" customHeight="1">
      <c r="A16" s="217"/>
      <c r="B16" s="218"/>
      <c r="C16" s="218"/>
      <c r="D16" s="218"/>
      <c r="E16" s="218"/>
      <c r="F16" s="218"/>
      <c r="G16" s="219"/>
      <c r="H16" s="220" t="s">
        <v>72</v>
      </c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/>
      <c r="BT16" s="425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7"/>
    </row>
    <row r="17" spans="1:105" s="4" customFormat="1" ht="30.75" customHeight="1">
      <c r="A17" s="217"/>
      <c r="B17" s="218"/>
      <c r="C17" s="218"/>
      <c r="D17" s="218"/>
      <c r="E17" s="218"/>
      <c r="F17" s="218"/>
      <c r="G17" s="219"/>
      <c r="H17" s="223" t="s">
        <v>73</v>
      </c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5"/>
      <c r="BT17" s="425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7"/>
    </row>
    <row r="18" spans="1:105" s="4" customFormat="1" ht="15" customHeight="1">
      <c r="A18" s="217"/>
      <c r="B18" s="218"/>
      <c r="C18" s="218"/>
      <c r="D18" s="218"/>
      <c r="E18" s="218"/>
      <c r="F18" s="218"/>
      <c r="G18" s="219"/>
      <c r="H18" s="229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1"/>
      <c r="BT18" s="428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29"/>
      <c r="CY18" s="429"/>
      <c r="CZ18" s="429"/>
      <c r="DA18" s="430"/>
    </row>
    <row r="19" spans="1:105" s="4" customFormat="1" ht="30.75" customHeight="1">
      <c r="A19" s="217"/>
      <c r="B19" s="218"/>
      <c r="C19" s="218"/>
      <c r="D19" s="218"/>
      <c r="E19" s="218"/>
      <c r="F19" s="218"/>
      <c r="G19" s="219"/>
      <c r="H19" s="223" t="s">
        <v>74</v>
      </c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5"/>
      <c r="BT19" s="428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30"/>
    </row>
    <row r="20" spans="1:105" s="4" customFormat="1" ht="15" customHeight="1">
      <c r="A20" s="217"/>
      <c r="B20" s="218"/>
      <c r="C20" s="218"/>
      <c r="D20" s="218"/>
      <c r="E20" s="218"/>
      <c r="F20" s="218"/>
      <c r="G20" s="219"/>
      <c r="H20" s="220" t="s">
        <v>75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2"/>
      <c r="BT20" s="428"/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29"/>
      <c r="DA20" s="430"/>
    </row>
    <row r="21" spans="1:105" s="4" customFormat="1" ht="15" customHeight="1">
      <c r="A21" s="217"/>
      <c r="B21" s="218"/>
      <c r="C21" s="218"/>
      <c r="D21" s="218"/>
      <c r="E21" s="218"/>
      <c r="F21" s="218"/>
      <c r="G21" s="219"/>
      <c r="H21" s="220" t="s">
        <v>76</v>
      </c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2"/>
      <c r="BT21" s="425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7"/>
    </row>
    <row r="22" spans="1:105" s="4" customFormat="1" ht="21" customHeight="1">
      <c r="A22" s="217"/>
      <c r="B22" s="218"/>
      <c r="C22" s="218"/>
      <c r="D22" s="218"/>
      <c r="E22" s="218"/>
      <c r="F22" s="218"/>
      <c r="G22" s="219"/>
      <c r="H22" s="220" t="s">
        <v>77</v>
      </c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2"/>
      <c r="BT22" s="425">
        <v>28233.46</v>
      </c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7"/>
    </row>
    <row r="23" spans="1:105" s="4" customFormat="1" ht="23.25" customHeight="1">
      <c r="A23" s="217"/>
      <c r="B23" s="218"/>
      <c r="C23" s="218"/>
      <c r="D23" s="218"/>
      <c r="E23" s="218"/>
      <c r="F23" s="218"/>
      <c r="G23" s="219"/>
      <c r="H23" s="226" t="s">
        <v>78</v>
      </c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8"/>
      <c r="BT23" s="422">
        <f>BT25</f>
        <v>872153.66</v>
      </c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4"/>
    </row>
    <row r="24" spans="1:105" s="4" customFormat="1" ht="30.75" customHeight="1">
      <c r="A24" s="217"/>
      <c r="B24" s="218"/>
      <c r="C24" s="218"/>
      <c r="D24" s="218"/>
      <c r="E24" s="218"/>
      <c r="F24" s="218"/>
      <c r="G24" s="219"/>
      <c r="H24" s="220" t="s">
        <v>79</v>
      </c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2"/>
      <c r="BT24" s="428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429"/>
      <c r="CV24" s="429"/>
      <c r="CW24" s="429"/>
      <c r="CX24" s="429"/>
      <c r="CY24" s="429"/>
      <c r="CZ24" s="429"/>
      <c r="DA24" s="430"/>
    </row>
    <row r="25" spans="1:105" s="4" customFormat="1" ht="15" customHeight="1">
      <c r="A25" s="217"/>
      <c r="B25" s="218"/>
      <c r="C25" s="218"/>
      <c r="D25" s="218"/>
      <c r="E25" s="218"/>
      <c r="F25" s="218"/>
      <c r="G25" s="219"/>
      <c r="H25" s="220" t="s">
        <v>80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2"/>
      <c r="BT25" s="425">
        <v>872153.66</v>
      </c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7"/>
    </row>
    <row r="26" spans="1:105" s="4" customFormat="1" ht="30.75" customHeight="1">
      <c r="A26" s="217"/>
      <c r="B26" s="218"/>
      <c r="C26" s="218"/>
      <c r="D26" s="218"/>
      <c r="E26" s="218"/>
      <c r="F26" s="218"/>
      <c r="G26" s="219"/>
      <c r="H26" s="223" t="s">
        <v>81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5"/>
      <c r="BT26" s="428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30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34">
      <selection activeCell="A4" sqref="A4:L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59" t="s">
        <v>82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 customHeight="1">
      <c r="A2" s="260" t="s">
        <v>83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2.75" customHeight="1">
      <c r="A3" s="260" t="s">
        <v>84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65" customFormat="1" ht="18" customHeight="1">
      <c r="A4" s="261" t="s">
        <v>419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s="65" customFormat="1" ht="1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">
      <c r="B6" s="72"/>
    </row>
    <row r="7" spans="2:12" s="66" customFormat="1" ht="30" customHeight="1">
      <c r="B7" s="247" t="s">
        <v>65</v>
      </c>
      <c r="C7" s="247" t="s">
        <v>86</v>
      </c>
      <c r="D7" s="247" t="s">
        <v>87</v>
      </c>
      <c r="E7" s="247" t="s">
        <v>88</v>
      </c>
      <c r="F7" s="247"/>
      <c r="G7" s="247"/>
      <c r="H7" s="247"/>
      <c r="I7" s="247"/>
      <c r="J7" s="247"/>
      <c r="K7" s="247"/>
      <c r="L7" s="247"/>
    </row>
    <row r="8" spans="2:12" s="66" customFormat="1" ht="15">
      <c r="B8" s="247"/>
      <c r="C8" s="247"/>
      <c r="D8" s="247"/>
      <c r="E8" s="258" t="s">
        <v>89</v>
      </c>
      <c r="F8" s="253" t="s">
        <v>58</v>
      </c>
      <c r="G8" s="254"/>
      <c r="H8" s="254"/>
      <c r="I8" s="254"/>
      <c r="J8" s="254"/>
      <c r="K8" s="254"/>
      <c r="L8" s="255"/>
    </row>
    <row r="9" spans="2:12" s="66" customFormat="1" ht="57.75" customHeight="1">
      <c r="B9" s="247"/>
      <c r="C9" s="247"/>
      <c r="D9" s="247"/>
      <c r="E9" s="258"/>
      <c r="F9" s="247" t="s">
        <v>90</v>
      </c>
      <c r="G9" s="247" t="s">
        <v>91</v>
      </c>
      <c r="H9" s="248" t="s">
        <v>92</v>
      </c>
      <c r="I9" s="247" t="s">
        <v>93</v>
      </c>
      <c r="J9" s="247" t="s">
        <v>94</v>
      </c>
      <c r="K9" s="247" t="s">
        <v>95</v>
      </c>
      <c r="L9" s="247"/>
    </row>
    <row r="10" spans="2:12" s="66" customFormat="1" ht="187.5" customHeight="1">
      <c r="B10" s="247"/>
      <c r="C10" s="247"/>
      <c r="D10" s="247"/>
      <c r="E10" s="258"/>
      <c r="F10" s="247"/>
      <c r="G10" s="247"/>
      <c r="H10" s="248"/>
      <c r="I10" s="247"/>
      <c r="J10" s="247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22232800.000698008</v>
      </c>
      <c r="F12" s="122">
        <f>F16</f>
        <v>15004200.000698008</v>
      </c>
      <c r="G12" s="79"/>
      <c r="H12" s="122">
        <f>H20</f>
        <v>5112400</v>
      </c>
      <c r="I12" s="78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47">
        <v>110</v>
      </c>
      <c r="D13" s="247"/>
      <c r="E13" s="241"/>
      <c r="F13" s="244" t="s">
        <v>99</v>
      </c>
      <c r="G13" s="246"/>
      <c r="H13" s="244" t="s">
        <v>99</v>
      </c>
      <c r="I13" s="244" t="s">
        <v>99</v>
      </c>
      <c r="J13" s="244" t="s">
        <v>99</v>
      </c>
      <c r="K13" s="241"/>
      <c r="L13" s="244" t="s">
        <v>99</v>
      </c>
      <c r="M13" s="89"/>
    </row>
    <row r="14" spans="2:13" s="65" customFormat="1" ht="15">
      <c r="B14" s="82" t="s">
        <v>100</v>
      </c>
      <c r="C14" s="247"/>
      <c r="D14" s="247"/>
      <c r="E14" s="241"/>
      <c r="F14" s="245"/>
      <c r="G14" s="246"/>
      <c r="H14" s="245"/>
      <c r="I14" s="245"/>
      <c r="J14" s="245"/>
      <c r="K14" s="241"/>
      <c r="L14" s="245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17120400.000698008</v>
      </c>
      <c r="F16" s="122">
        <f>F24</f>
        <v>15004200.000698008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5112400</v>
      </c>
      <c r="F20" s="74" t="s">
        <v>99</v>
      </c>
      <c r="G20" s="81"/>
      <c r="H20" s="122">
        <v>5112400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22232800.000698008</v>
      </c>
      <c r="F24" s="122">
        <f>F25+F34</f>
        <v>15004200.000698008</v>
      </c>
      <c r="G24" s="79"/>
      <c r="H24" s="122">
        <f>H25+H34</f>
        <v>5112400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7209200</v>
      </c>
      <c r="F25" s="79">
        <f>'8. Прил. 2.1 ПФХД'!EO27+'9.Прил. 2.2 ПФХД'!CJ14+'9.Прил. 2.2 ПФХД'!CM28+'9.Прил. 2.2 ПФХД'!CJ155</f>
        <v>7209200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6">
        <v>211</v>
      </c>
      <c r="D26" s="251">
        <v>888</v>
      </c>
      <c r="E26" s="241">
        <f>F26</f>
        <v>7205200</v>
      </c>
      <c r="F26" s="249">
        <f>'8. Прил. 2.1 ПФХД'!EO27+'9.Прил. 2.2 ПФХД'!CM28</f>
        <v>7205200</v>
      </c>
      <c r="G26" s="246"/>
      <c r="H26" s="242"/>
      <c r="I26" s="246"/>
      <c r="J26" s="246"/>
      <c r="K26" s="242"/>
      <c r="L26" s="246"/>
      <c r="M26" s="88"/>
    </row>
    <row r="27" spans="2:13" s="65" customFormat="1" ht="30">
      <c r="B27" s="84" t="s">
        <v>110</v>
      </c>
      <c r="C27" s="257"/>
      <c r="D27" s="252"/>
      <c r="E27" s="241"/>
      <c r="F27" s="250"/>
      <c r="G27" s="246"/>
      <c r="H27" s="242"/>
      <c r="I27" s="246"/>
      <c r="J27" s="246"/>
      <c r="K27" s="242"/>
      <c r="L27" s="246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15023600.000698008</v>
      </c>
      <c r="F34" s="431">
        <f>'9.Прил. 2.2 ПФХД'!CE79+'9.Прил. 2.2 ПФХД'!CL147+'9.Прил. 2.2 ПФХД'!CL161+'9.Прил. 2.2 ПФХД'!CJ193+'9.Прил. 2.2 ПФХД'!CJ245+'9.Прил. 2.2 ПФХД'!CJ290+'9.Прил. 2.2 ПФХД'!CJ327</f>
        <v>7795000.000698008</v>
      </c>
      <c r="G34" s="79"/>
      <c r="H34" s="122">
        <v>5112400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47">
        <v>310</v>
      </c>
      <c r="D36" s="247"/>
      <c r="E36" s="243"/>
      <c r="F36" s="249"/>
      <c r="G36" s="246"/>
      <c r="H36" s="246"/>
      <c r="I36" s="246"/>
      <c r="J36" s="246"/>
      <c r="K36" s="243"/>
      <c r="L36" s="246"/>
      <c r="M36" s="88"/>
    </row>
    <row r="37" spans="2:13" s="65" customFormat="1" ht="15">
      <c r="B37" s="82" t="s">
        <v>117</v>
      </c>
      <c r="C37" s="247"/>
      <c r="D37" s="247"/>
      <c r="E37" s="243"/>
      <c r="F37" s="250"/>
      <c r="G37" s="246"/>
      <c r="H37" s="246"/>
      <c r="I37" s="246"/>
      <c r="J37" s="246"/>
      <c r="K37" s="243"/>
      <c r="L37" s="246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47">
        <v>410</v>
      </c>
      <c r="D40" s="247"/>
      <c r="E40" s="243"/>
      <c r="F40" s="249"/>
      <c r="G40" s="246"/>
      <c r="H40" s="246"/>
      <c r="I40" s="246"/>
      <c r="J40" s="246"/>
      <c r="K40" s="243"/>
      <c r="L40" s="246"/>
      <c r="M40" s="88"/>
    </row>
    <row r="41" spans="2:13" s="65" customFormat="1" ht="15">
      <c r="B41" s="82" t="s">
        <v>120</v>
      </c>
      <c r="C41" s="247"/>
      <c r="D41" s="247"/>
      <c r="E41" s="243"/>
      <c r="F41" s="250"/>
      <c r="G41" s="246"/>
      <c r="H41" s="246"/>
      <c r="I41" s="246"/>
      <c r="J41" s="246"/>
      <c r="K41" s="243"/>
      <c r="L41" s="246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A4" sqref="A4:L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59" t="s">
        <v>82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 customHeight="1">
      <c r="A2" s="260" t="s">
        <v>83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2.75" customHeight="1">
      <c r="A3" s="260" t="s">
        <v>84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65" customFormat="1" ht="18" customHeight="1">
      <c r="A4" s="261" t="s">
        <v>124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s="65" customFormat="1" ht="1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">
      <c r="B6" s="72"/>
    </row>
    <row r="7" spans="2:12" s="66" customFormat="1" ht="30" customHeight="1">
      <c r="B7" s="247" t="s">
        <v>65</v>
      </c>
      <c r="C7" s="247" t="s">
        <v>86</v>
      </c>
      <c r="D7" s="247" t="s">
        <v>87</v>
      </c>
      <c r="E7" s="247" t="s">
        <v>88</v>
      </c>
      <c r="F7" s="247"/>
      <c r="G7" s="247"/>
      <c r="H7" s="247"/>
      <c r="I7" s="247"/>
      <c r="J7" s="247"/>
      <c r="K7" s="247"/>
      <c r="L7" s="247"/>
    </row>
    <row r="8" spans="2:12" s="66" customFormat="1" ht="15">
      <c r="B8" s="247"/>
      <c r="C8" s="247"/>
      <c r="D8" s="247"/>
      <c r="E8" s="258" t="s">
        <v>89</v>
      </c>
      <c r="F8" s="253" t="s">
        <v>58</v>
      </c>
      <c r="G8" s="254"/>
      <c r="H8" s="254"/>
      <c r="I8" s="254"/>
      <c r="J8" s="254"/>
      <c r="K8" s="254"/>
      <c r="L8" s="255"/>
    </row>
    <row r="9" spans="2:12" s="66" customFormat="1" ht="57.75" customHeight="1">
      <c r="B9" s="247"/>
      <c r="C9" s="247"/>
      <c r="D9" s="247"/>
      <c r="E9" s="258"/>
      <c r="F9" s="247" t="s">
        <v>90</v>
      </c>
      <c r="G9" s="247" t="s">
        <v>91</v>
      </c>
      <c r="H9" s="248" t="s">
        <v>92</v>
      </c>
      <c r="I9" s="247" t="s">
        <v>93</v>
      </c>
      <c r="J9" s="247" t="s">
        <v>94</v>
      </c>
      <c r="K9" s="247" t="s">
        <v>95</v>
      </c>
      <c r="L9" s="247"/>
    </row>
    <row r="10" spans="2:12" s="66" customFormat="1" ht="187.5" customHeight="1">
      <c r="B10" s="247"/>
      <c r="C10" s="247"/>
      <c r="D10" s="247"/>
      <c r="E10" s="258"/>
      <c r="F10" s="247"/>
      <c r="G10" s="247"/>
      <c r="H10" s="248"/>
      <c r="I10" s="247"/>
      <c r="J10" s="247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21933852</v>
      </c>
      <c r="F12" s="122">
        <f>F16</f>
        <v>15574360</v>
      </c>
      <c r="G12" s="79"/>
      <c r="H12" s="122">
        <f>H20</f>
        <v>4243292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47">
        <v>110</v>
      </c>
      <c r="D13" s="247"/>
      <c r="E13" s="241"/>
      <c r="F13" s="244" t="s">
        <v>99</v>
      </c>
      <c r="G13" s="246"/>
      <c r="H13" s="244" t="s">
        <v>99</v>
      </c>
      <c r="I13" s="244" t="s">
        <v>99</v>
      </c>
      <c r="J13" s="244" t="s">
        <v>99</v>
      </c>
      <c r="K13" s="241"/>
      <c r="L13" s="244" t="s">
        <v>99</v>
      </c>
      <c r="M13" s="89"/>
    </row>
    <row r="14" spans="2:13" s="65" customFormat="1" ht="15">
      <c r="B14" s="82" t="s">
        <v>100</v>
      </c>
      <c r="C14" s="247"/>
      <c r="D14" s="247"/>
      <c r="E14" s="241"/>
      <c r="F14" s="245"/>
      <c r="G14" s="246"/>
      <c r="H14" s="245"/>
      <c r="I14" s="245"/>
      <c r="J14" s="245"/>
      <c r="K14" s="241"/>
      <c r="L14" s="245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17690560</v>
      </c>
      <c r="F16" s="122">
        <f>ROUND('4. Табл. 2 (очередной фин.год)'!F16*1.038,0)</f>
        <v>15574360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4243292</v>
      </c>
      <c r="F20" s="74" t="s">
        <v>99</v>
      </c>
      <c r="G20" s="81"/>
      <c r="H20" s="122">
        <f>'4. Табл. 2 (очередной фин.год)'!H20*0.83</f>
        <v>4243292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6359492</v>
      </c>
      <c r="F24" s="122">
        <f>F25+F34</f>
        <v>15570208.000724532</v>
      </c>
      <c r="G24" s="79"/>
      <c r="H24" s="122">
        <f>H25+H34</f>
        <v>4243292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7478998</v>
      </c>
      <c r="F25" s="79">
        <f>F26</f>
        <v>7478998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6">
        <v>211</v>
      </c>
      <c r="D26" s="264"/>
      <c r="E26" s="241">
        <f>F26</f>
        <v>7478998</v>
      </c>
      <c r="F26" s="249">
        <f>ROUND('4. Табл. 2 (очередной фин.год)'!F26:F27*1.038,0)</f>
        <v>7478998</v>
      </c>
      <c r="G26" s="246"/>
      <c r="H26" s="242"/>
      <c r="I26" s="246"/>
      <c r="J26" s="246"/>
      <c r="K26" s="242"/>
      <c r="L26" s="246"/>
      <c r="M26" s="88"/>
    </row>
    <row r="27" spans="2:13" s="65" customFormat="1" ht="30">
      <c r="B27" s="84" t="s">
        <v>110</v>
      </c>
      <c r="C27" s="257"/>
      <c r="D27" s="265"/>
      <c r="E27" s="241"/>
      <c r="F27" s="250"/>
      <c r="G27" s="246"/>
      <c r="H27" s="242"/>
      <c r="I27" s="246"/>
      <c r="J27" s="246"/>
      <c r="K27" s="242"/>
      <c r="L27" s="246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14450702.000724532</v>
      </c>
      <c r="F34" s="79">
        <f>'4. Табл. 2 (очередной фин.год)'!F34*1.038</f>
        <v>8091210.000724533</v>
      </c>
      <c r="G34" s="79"/>
      <c r="H34" s="122">
        <f>'4. Табл. 2 (очередной фин.год)'!H34*0.83</f>
        <v>4243292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47">
        <v>310</v>
      </c>
      <c r="D36" s="247"/>
      <c r="E36" s="243"/>
      <c r="F36" s="249"/>
      <c r="G36" s="246"/>
      <c r="H36" s="246"/>
      <c r="I36" s="246"/>
      <c r="J36" s="246"/>
      <c r="K36" s="243"/>
      <c r="L36" s="246"/>
      <c r="M36" s="88"/>
    </row>
    <row r="37" spans="2:13" s="65" customFormat="1" ht="15">
      <c r="B37" s="82" t="s">
        <v>117</v>
      </c>
      <c r="C37" s="247"/>
      <c r="D37" s="247"/>
      <c r="E37" s="243"/>
      <c r="F37" s="250"/>
      <c r="G37" s="246"/>
      <c r="H37" s="246"/>
      <c r="I37" s="246"/>
      <c r="J37" s="246"/>
      <c r="K37" s="243"/>
      <c r="L37" s="246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47">
        <v>410</v>
      </c>
      <c r="D40" s="247"/>
      <c r="E40" s="243"/>
      <c r="F40" s="249"/>
      <c r="G40" s="246"/>
      <c r="H40" s="246"/>
      <c r="I40" s="246"/>
      <c r="J40" s="246"/>
      <c r="K40" s="243"/>
      <c r="L40" s="246"/>
      <c r="M40" s="88"/>
    </row>
    <row r="41" spans="2:13" s="65" customFormat="1" ht="15">
      <c r="B41" s="82" t="s">
        <v>120</v>
      </c>
      <c r="C41" s="247"/>
      <c r="D41" s="247"/>
      <c r="E41" s="243"/>
      <c r="F41" s="250"/>
      <c r="G41" s="246"/>
      <c r="H41" s="246"/>
      <c r="I41" s="246"/>
      <c r="J41" s="246"/>
      <c r="K41" s="243"/>
      <c r="L41" s="246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L19" sqref="L19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59" t="s">
        <v>82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 customHeight="1">
      <c r="A2" s="260" t="s">
        <v>83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2.75" customHeight="1">
      <c r="A3" s="260" t="s">
        <v>84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65" customFormat="1" ht="18" customHeight="1">
      <c r="A4" s="261" t="s">
        <v>269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s="65" customFormat="1" ht="15">
      <c r="A5" s="263" t="s">
        <v>85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ht="15">
      <c r="B6" s="72"/>
    </row>
    <row r="7" spans="2:12" s="66" customFormat="1" ht="30" customHeight="1">
      <c r="B7" s="247" t="s">
        <v>65</v>
      </c>
      <c r="C7" s="247" t="s">
        <v>86</v>
      </c>
      <c r="D7" s="247" t="s">
        <v>87</v>
      </c>
      <c r="E7" s="247" t="s">
        <v>88</v>
      </c>
      <c r="F7" s="247"/>
      <c r="G7" s="247"/>
      <c r="H7" s="247"/>
      <c r="I7" s="247"/>
      <c r="J7" s="247"/>
      <c r="K7" s="247"/>
      <c r="L7" s="247"/>
    </row>
    <row r="8" spans="2:12" s="66" customFormat="1" ht="15">
      <c r="B8" s="247"/>
      <c r="C8" s="247"/>
      <c r="D8" s="247"/>
      <c r="E8" s="258" t="s">
        <v>89</v>
      </c>
      <c r="F8" s="253" t="s">
        <v>58</v>
      </c>
      <c r="G8" s="254"/>
      <c r="H8" s="254"/>
      <c r="I8" s="254"/>
      <c r="J8" s="254"/>
      <c r="K8" s="254"/>
      <c r="L8" s="255"/>
    </row>
    <row r="9" spans="2:12" s="66" customFormat="1" ht="57.75" customHeight="1">
      <c r="B9" s="247"/>
      <c r="C9" s="247"/>
      <c r="D9" s="247"/>
      <c r="E9" s="258"/>
      <c r="F9" s="247" t="s">
        <v>90</v>
      </c>
      <c r="G9" s="247" t="s">
        <v>91</v>
      </c>
      <c r="H9" s="248" t="s">
        <v>92</v>
      </c>
      <c r="I9" s="247" t="s">
        <v>93</v>
      </c>
      <c r="J9" s="247" t="s">
        <v>94</v>
      </c>
      <c r="K9" s="247" t="s">
        <v>95</v>
      </c>
      <c r="L9" s="247"/>
    </row>
    <row r="10" spans="2:12" s="66" customFormat="1" ht="187.5" customHeight="1">
      <c r="B10" s="247"/>
      <c r="C10" s="247"/>
      <c r="D10" s="247"/>
      <c r="E10" s="258"/>
      <c r="F10" s="247"/>
      <c r="G10" s="247"/>
      <c r="H10" s="248"/>
      <c r="I10" s="247"/>
      <c r="J10" s="247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21817914</v>
      </c>
      <c r="F12" s="122">
        <f>F16</f>
        <v>15458422</v>
      </c>
      <c r="G12" s="79"/>
      <c r="H12" s="122">
        <f>H20</f>
        <v>4243292</v>
      </c>
      <c r="I12" s="121"/>
      <c r="J12" s="79"/>
      <c r="K12" s="122">
        <f>K16</f>
        <v>2116200</v>
      </c>
      <c r="L12" s="79"/>
      <c r="M12" s="89"/>
    </row>
    <row r="13" spans="2:13" s="65" customFormat="1" ht="15">
      <c r="B13" s="80" t="s">
        <v>58</v>
      </c>
      <c r="C13" s="247">
        <v>110</v>
      </c>
      <c r="D13" s="247"/>
      <c r="E13" s="241"/>
      <c r="F13" s="244" t="s">
        <v>99</v>
      </c>
      <c r="G13" s="246"/>
      <c r="H13" s="244" t="s">
        <v>99</v>
      </c>
      <c r="I13" s="244" t="s">
        <v>99</v>
      </c>
      <c r="J13" s="244" t="s">
        <v>99</v>
      </c>
      <c r="K13" s="241"/>
      <c r="L13" s="244" t="s">
        <v>99</v>
      </c>
      <c r="M13" s="89"/>
    </row>
    <row r="14" spans="2:13" s="65" customFormat="1" ht="15">
      <c r="B14" s="82" t="s">
        <v>100</v>
      </c>
      <c r="C14" s="247"/>
      <c r="D14" s="247"/>
      <c r="E14" s="241"/>
      <c r="F14" s="245"/>
      <c r="G14" s="246"/>
      <c r="H14" s="245"/>
      <c r="I14" s="245"/>
      <c r="J14" s="245"/>
      <c r="K14" s="241"/>
      <c r="L14" s="245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17574622</v>
      </c>
      <c r="F16" s="122">
        <f>ROUND('4. Табл.2 (1-й планов. фин.год)'!F16/1.0075,0)</f>
        <v>15458422</v>
      </c>
      <c r="G16" s="81"/>
      <c r="H16" s="74" t="s">
        <v>99</v>
      </c>
      <c r="I16" s="74" t="s">
        <v>99</v>
      </c>
      <c r="J16" s="81"/>
      <c r="K16" s="122">
        <v>2116200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4243292</v>
      </c>
      <c r="F20" s="74" t="s">
        <v>99</v>
      </c>
      <c r="G20" s="81"/>
      <c r="H20" s="122">
        <f>'4. Табл. 2 (очередной фин.год)'!H20*0.83</f>
        <v>4243292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</f>
        <v>6359492</v>
      </c>
      <c r="F24" s="122">
        <f>F25+F34</f>
        <v>15454301</v>
      </c>
      <c r="G24" s="79"/>
      <c r="H24" s="122">
        <f>H25+H34</f>
        <v>4243292</v>
      </c>
      <c r="I24" s="122"/>
      <c r="J24" s="122"/>
      <c r="K24" s="122">
        <f>K34</f>
        <v>2116200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7423323</v>
      </c>
      <c r="F25" s="79">
        <f>F26</f>
        <v>7423323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6">
        <v>211</v>
      </c>
      <c r="D26" s="264"/>
      <c r="E26" s="241">
        <f>F26</f>
        <v>7423323</v>
      </c>
      <c r="F26" s="249">
        <f>ROUND('4. Табл.2 (1-й планов. фин.год)'!F26:F27/1.0075,0)</f>
        <v>7423323</v>
      </c>
      <c r="G26" s="246"/>
      <c r="H26" s="242"/>
      <c r="I26" s="246"/>
      <c r="J26" s="246"/>
      <c r="K26" s="242"/>
      <c r="L26" s="246"/>
      <c r="M26" s="88"/>
    </row>
    <row r="27" spans="2:13" s="65" customFormat="1" ht="30">
      <c r="B27" s="84" t="s">
        <v>110</v>
      </c>
      <c r="C27" s="257"/>
      <c r="D27" s="265"/>
      <c r="E27" s="241"/>
      <c r="F27" s="250"/>
      <c r="G27" s="246"/>
      <c r="H27" s="242"/>
      <c r="I27" s="246"/>
      <c r="J27" s="246"/>
      <c r="K27" s="242"/>
      <c r="L27" s="246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14390470</v>
      </c>
      <c r="F34" s="79">
        <f>ROUND('4. Табл.2 (1-й планов. фин.год)'!F34/1.0075,0)</f>
        <v>8030978</v>
      </c>
      <c r="G34" s="79"/>
      <c r="H34" s="122">
        <f>'4. Табл. 2 (очередной фин.год)'!H34*0.83</f>
        <v>4243292</v>
      </c>
      <c r="I34" s="122"/>
      <c r="J34" s="122"/>
      <c r="K34" s="122">
        <v>2116200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47">
        <v>310</v>
      </c>
      <c r="D36" s="247"/>
      <c r="E36" s="243"/>
      <c r="F36" s="249"/>
      <c r="G36" s="246"/>
      <c r="H36" s="246"/>
      <c r="I36" s="246"/>
      <c r="J36" s="246"/>
      <c r="K36" s="243"/>
      <c r="L36" s="246"/>
      <c r="M36" s="88"/>
    </row>
    <row r="37" spans="2:13" s="65" customFormat="1" ht="15">
      <c r="B37" s="82" t="s">
        <v>117</v>
      </c>
      <c r="C37" s="247"/>
      <c r="D37" s="247"/>
      <c r="E37" s="243"/>
      <c r="F37" s="250"/>
      <c r="G37" s="246"/>
      <c r="H37" s="246"/>
      <c r="I37" s="246"/>
      <c r="J37" s="246"/>
      <c r="K37" s="243"/>
      <c r="L37" s="246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47">
        <v>410</v>
      </c>
      <c r="D40" s="247"/>
      <c r="E40" s="243"/>
      <c r="F40" s="249"/>
      <c r="G40" s="246"/>
      <c r="H40" s="246"/>
      <c r="I40" s="246"/>
      <c r="J40" s="246"/>
      <c r="K40" s="243"/>
      <c r="L40" s="246"/>
      <c r="M40" s="88"/>
    </row>
    <row r="41" spans="2:13" s="65" customFormat="1" ht="15">
      <c r="B41" s="82" t="s">
        <v>120</v>
      </c>
      <c r="C41" s="247"/>
      <c r="D41" s="247"/>
      <c r="E41" s="243"/>
      <c r="F41" s="250"/>
      <c r="G41" s="246"/>
      <c r="H41" s="246"/>
      <c r="I41" s="246"/>
      <c r="J41" s="246"/>
      <c r="K41" s="243"/>
      <c r="L41" s="246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A6" sqref="A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81" t="s">
        <v>125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</row>
    <row r="3" spans="1:149" s="60" customFormat="1" ht="15.75">
      <c r="A3" s="282" t="s">
        <v>126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</row>
    <row r="4" spans="1:149" s="60" customFormat="1" ht="15.75">
      <c r="A4" s="282" t="s">
        <v>127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</row>
    <row r="5" spans="1:149" s="61" customFormat="1" ht="15">
      <c r="A5" s="283" t="s">
        <v>420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</row>
    <row r="6" ht="6" customHeight="1"/>
    <row r="7" ht="10.5" customHeight="1"/>
    <row r="8" spans="1:149" s="2" customFormat="1" ht="13.5" customHeight="1">
      <c r="A8" s="284" t="s">
        <v>65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6"/>
      <c r="AG8" s="284" t="s">
        <v>86</v>
      </c>
      <c r="AH8" s="285"/>
      <c r="AI8" s="285"/>
      <c r="AJ8" s="285"/>
      <c r="AK8" s="285"/>
      <c r="AL8" s="285"/>
      <c r="AM8" s="285"/>
      <c r="AN8" s="285"/>
      <c r="AO8" s="286"/>
      <c r="AP8" s="284" t="s">
        <v>128</v>
      </c>
      <c r="AQ8" s="285"/>
      <c r="AR8" s="285"/>
      <c r="AS8" s="285"/>
      <c r="AT8" s="285"/>
      <c r="AU8" s="285"/>
      <c r="AV8" s="285"/>
      <c r="AW8" s="285"/>
      <c r="AX8" s="286"/>
      <c r="AY8" s="238" t="s">
        <v>129</v>
      </c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</row>
    <row r="9" spans="1:149" s="2" customFormat="1" ht="13.5" customHeight="1">
      <c r="A9" s="287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9"/>
      <c r="AG9" s="287"/>
      <c r="AH9" s="288"/>
      <c r="AI9" s="288"/>
      <c r="AJ9" s="288"/>
      <c r="AK9" s="288"/>
      <c r="AL9" s="288"/>
      <c r="AM9" s="288"/>
      <c r="AN9" s="288"/>
      <c r="AO9" s="289"/>
      <c r="AP9" s="287"/>
      <c r="AQ9" s="288"/>
      <c r="AR9" s="288"/>
      <c r="AS9" s="288"/>
      <c r="AT9" s="288"/>
      <c r="AU9" s="288"/>
      <c r="AV9" s="288"/>
      <c r="AW9" s="288"/>
      <c r="AX9" s="289"/>
      <c r="AY9" s="238" t="s">
        <v>58</v>
      </c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</row>
    <row r="10" spans="1:149" s="2" customFormat="1" ht="67.5" customHeight="1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9"/>
      <c r="AG10" s="287"/>
      <c r="AH10" s="288"/>
      <c r="AI10" s="288"/>
      <c r="AJ10" s="288"/>
      <c r="AK10" s="288"/>
      <c r="AL10" s="288"/>
      <c r="AM10" s="288"/>
      <c r="AN10" s="288"/>
      <c r="AO10" s="289"/>
      <c r="AP10" s="287"/>
      <c r="AQ10" s="288"/>
      <c r="AR10" s="288"/>
      <c r="AS10" s="288"/>
      <c r="AT10" s="288"/>
      <c r="AU10" s="288"/>
      <c r="AV10" s="288"/>
      <c r="AW10" s="288"/>
      <c r="AX10" s="289"/>
      <c r="AY10" s="238" t="s">
        <v>130</v>
      </c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40"/>
      <c r="CF10" s="278" t="s">
        <v>131</v>
      </c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80"/>
      <c r="DM10" s="278" t="s">
        <v>132</v>
      </c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80"/>
    </row>
    <row r="11" spans="1:149" s="2" customFormat="1" ht="51" customHeight="1">
      <c r="A11" s="290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2"/>
      <c r="AG11" s="290"/>
      <c r="AH11" s="291"/>
      <c r="AI11" s="291"/>
      <c r="AJ11" s="291"/>
      <c r="AK11" s="291"/>
      <c r="AL11" s="291"/>
      <c r="AM11" s="291"/>
      <c r="AN11" s="291"/>
      <c r="AO11" s="292"/>
      <c r="AP11" s="290"/>
      <c r="AQ11" s="291"/>
      <c r="AR11" s="291"/>
      <c r="AS11" s="291"/>
      <c r="AT11" s="291"/>
      <c r="AU11" s="291"/>
      <c r="AV11" s="291"/>
      <c r="AW11" s="291"/>
      <c r="AX11" s="292"/>
      <c r="AY11" s="275" t="s">
        <v>270</v>
      </c>
      <c r="AZ11" s="276"/>
      <c r="BA11" s="276"/>
      <c r="BB11" s="276"/>
      <c r="BC11" s="276"/>
      <c r="BD11" s="276"/>
      <c r="BE11" s="276"/>
      <c r="BF11" s="276"/>
      <c r="BG11" s="276"/>
      <c r="BH11" s="276"/>
      <c r="BI11" s="277"/>
      <c r="BJ11" s="275" t="s">
        <v>271</v>
      </c>
      <c r="BK11" s="276"/>
      <c r="BL11" s="276"/>
      <c r="BM11" s="276"/>
      <c r="BN11" s="276"/>
      <c r="BO11" s="276"/>
      <c r="BP11" s="276"/>
      <c r="BQ11" s="276"/>
      <c r="BR11" s="276"/>
      <c r="BS11" s="276"/>
      <c r="BT11" s="277"/>
      <c r="BU11" s="275" t="s">
        <v>272</v>
      </c>
      <c r="BV11" s="276"/>
      <c r="BW11" s="276"/>
      <c r="BX11" s="276"/>
      <c r="BY11" s="276"/>
      <c r="BZ11" s="276"/>
      <c r="CA11" s="276"/>
      <c r="CB11" s="276"/>
      <c r="CC11" s="276"/>
      <c r="CD11" s="276"/>
      <c r="CE11" s="277"/>
      <c r="CF11" s="275" t="s">
        <v>270</v>
      </c>
      <c r="CG11" s="276"/>
      <c r="CH11" s="276"/>
      <c r="CI11" s="276"/>
      <c r="CJ11" s="276"/>
      <c r="CK11" s="276"/>
      <c r="CL11" s="276"/>
      <c r="CM11" s="276"/>
      <c r="CN11" s="276"/>
      <c r="CO11" s="276"/>
      <c r="CP11" s="277"/>
      <c r="CQ11" s="275" t="s">
        <v>271</v>
      </c>
      <c r="CR11" s="276"/>
      <c r="CS11" s="276"/>
      <c r="CT11" s="276"/>
      <c r="CU11" s="276"/>
      <c r="CV11" s="276"/>
      <c r="CW11" s="276"/>
      <c r="CX11" s="276"/>
      <c r="CY11" s="276"/>
      <c r="CZ11" s="276"/>
      <c r="DA11" s="277"/>
      <c r="DB11" s="275" t="s">
        <v>272</v>
      </c>
      <c r="DC11" s="276"/>
      <c r="DD11" s="276"/>
      <c r="DE11" s="276"/>
      <c r="DF11" s="276"/>
      <c r="DG11" s="276"/>
      <c r="DH11" s="276"/>
      <c r="DI11" s="276"/>
      <c r="DJ11" s="276"/>
      <c r="DK11" s="276"/>
      <c r="DL11" s="277"/>
      <c r="DM11" s="275" t="s">
        <v>270</v>
      </c>
      <c r="DN11" s="276"/>
      <c r="DO11" s="276"/>
      <c r="DP11" s="276"/>
      <c r="DQ11" s="276"/>
      <c r="DR11" s="276"/>
      <c r="DS11" s="276"/>
      <c r="DT11" s="276"/>
      <c r="DU11" s="276"/>
      <c r="DV11" s="276"/>
      <c r="DW11" s="277"/>
      <c r="DX11" s="275" t="s">
        <v>271</v>
      </c>
      <c r="DY11" s="276"/>
      <c r="DZ11" s="276"/>
      <c r="EA11" s="276"/>
      <c r="EB11" s="276"/>
      <c r="EC11" s="276"/>
      <c r="ED11" s="276"/>
      <c r="EE11" s="276"/>
      <c r="EF11" s="276"/>
      <c r="EG11" s="276"/>
      <c r="EH11" s="277"/>
      <c r="EI11" s="275" t="s">
        <v>272</v>
      </c>
      <c r="EJ11" s="276"/>
      <c r="EK11" s="276"/>
      <c r="EL11" s="276"/>
      <c r="EM11" s="276"/>
      <c r="EN11" s="276"/>
      <c r="EO11" s="276"/>
      <c r="EP11" s="276"/>
      <c r="EQ11" s="276"/>
      <c r="ER11" s="276"/>
      <c r="ES11" s="277"/>
    </row>
    <row r="12" spans="1:149" s="62" customFormat="1" ht="12.75">
      <c r="A12" s="271">
        <v>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>
        <v>2</v>
      </c>
      <c r="AH12" s="271"/>
      <c r="AI12" s="271"/>
      <c r="AJ12" s="271"/>
      <c r="AK12" s="271"/>
      <c r="AL12" s="271"/>
      <c r="AM12" s="271"/>
      <c r="AN12" s="271"/>
      <c r="AO12" s="271"/>
      <c r="AP12" s="271">
        <v>3</v>
      </c>
      <c r="AQ12" s="271"/>
      <c r="AR12" s="271"/>
      <c r="AS12" s="271"/>
      <c r="AT12" s="271"/>
      <c r="AU12" s="271"/>
      <c r="AV12" s="271"/>
      <c r="AW12" s="271"/>
      <c r="AX12" s="271"/>
      <c r="AY12" s="271">
        <v>4</v>
      </c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>
        <v>5</v>
      </c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>
        <v>6</v>
      </c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>
        <v>7</v>
      </c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>
        <v>8</v>
      </c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>
        <v>9</v>
      </c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>
        <v>10</v>
      </c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>
        <v>11</v>
      </c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>
        <v>12</v>
      </c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</row>
    <row r="13" spans="1:149" s="63" customFormat="1" ht="42" customHeight="1">
      <c r="A13" s="272" t="s">
        <v>133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4"/>
      <c r="AG13" s="268" t="s">
        <v>134</v>
      </c>
      <c r="AH13" s="268"/>
      <c r="AI13" s="268"/>
      <c r="AJ13" s="268"/>
      <c r="AK13" s="268"/>
      <c r="AL13" s="268"/>
      <c r="AM13" s="268"/>
      <c r="AN13" s="268"/>
      <c r="AO13" s="268"/>
      <c r="AP13" s="266" t="s">
        <v>135</v>
      </c>
      <c r="AQ13" s="266"/>
      <c r="AR13" s="266"/>
      <c r="AS13" s="266"/>
      <c r="AT13" s="266"/>
      <c r="AU13" s="266"/>
      <c r="AV13" s="266"/>
      <c r="AW13" s="266"/>
      <c r="AX13" s="266"/>
      <c r="AY13" s="269">
        <f>AY16</f>
        <v>14140200.000698008</v>
      </c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70">
        <f>CF16</f>
        <v>14140200.000698008</v>
      </c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</row>
    <row r="14" spans="1:149" s="63" customFormat="1" ht="53.25" customHeight="1">
      <c r="A14" s="267" t="s">
        <v>136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8" t="s">
        <v>137</v>
      </c>
      <c r="AH14" s="268"/>
      <c r="AI14" s="268"/>
      <c r="AJ14" s="268"/>
      <c r="AK14" s="268"/>
      <c r="AL14" s="268"/>
      <c r="AM14" s="268"/>
      <c r="AN14" s="268"/>
      <c r="AO14" s="268"/>
      <c r="AP14" s="266" t="s">
        <v>135</v>
      </c>
      <c r="AQ14" s="266"/>
      <c r="AR14" s="266"/>
      <c r="AS14" s="266"/>
      <c r="AT14" s="266"/>
      <c r="AU14" s="266"/>
      <c r="AV14" s="266"/>
      <c r="AW14" s="266"/>
      <c r="AX14" s="266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</row>
    <row r="15" spans="1:149" s="63" customFormat="1" ht="15" customHeight="1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8"/>
      <c r="AH15" s="268"/>
      <c r="AI15" s="268"/>
      <c r="AJ15" s="268"/>
      <c r="AK15" s="268"/>
      <c r="AL15" s="268"/>
      <c r="AM15" s="268"/>
      <c r="AN15" s="268"/>
      <c r="AO15" s="268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</row>
    <row r="16" spans="1:149" s="63" customFormat="1" ht="45" customHeight="1">
      <c r="A16" s="267" t="s">
        <v>138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8" t="s">
        <v>139</v>
      </c>
      <c r="AH16" s="268"/>
      <c r="AI16" s="268"/>
      <c r="AJ16" s="268"/>
      <c r="AK16" s="268"/>
      <c r="AL16" s="268"/>
      <c r="AM16" s="268"/>
      <c r="AN16" s="268"/>
      <c r="AO16" s="268"/>
      <c r="AP16" s="266" t="s">
        <v>135</v>
      </c>
      <c r="AQ16" s="266"/>
      <c r="AR16" s="266"/>
      <c r="AS16" s="266"/>
      <c r="AT16" s="266"/>
      <c r="AU16" s="266"/>
      <c r="AV16" s="266"/>
      <c r="AW16" s="266"/>
      <c r="AX16" s="266"/>
      <c r="AY16" s="269">
        <f>CF16</f>
        <v>14140200.000698008</v>
      </c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70">
        <f>'4. Табл. 2 (очередной фин.год)'!E34-'9.Прил. 2.2 ПФХД'!CE79</f>
        <v>14140200.000698008</v>
      </c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</row>
    <row r="17" spans="1:149" s="63" customFormat="1" ht="1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8"/>
      <c r="AH17" s="268"/>
      <c r="AI17" s="268"/>
      <c r="AJ17" s="268"/>
      <c r="AK17" s="268"/>
      <c r="AL17" s="268"/>
      <c r="AM17" s="268"/>
      <c r="AN17" s="268"/>
      <c r="AO17" s="268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EI17:ES17"/>
    <mergeCell ref="BU17:CE17"/>
    <mergeCell ref="CF17:CP17"/>
    <mergeCell ref="CQ17:DA17"/>
    <mergeCell ref="DB17:DL17"/>
    <mergeCell ref="DM17:DW17"/>
    <mergeCell ref="DX17:EH17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299" t="s">
        <v>140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</row>
    <row r="3" ht="3" customHeight="1"/>
    <row r="4" spans="1:70" s="1" customFormat="1" ht="14.25">
      <c r="A4" s="235" t="s">
        <v>141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</row>
    <row r="5" spans="1:70" s="1" customFormat="1" ht="14.25">
      <c r="A5" s="235" t="s">
        <v>142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</row>
    <row r="6" spans="1:70" s="1" customFormat="1" ht="14.25">
      <c r="A6" s="235" t="s">
        <v>421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</row>
    <row r="7" spans="1:70" s="1" customFormat="1" ht="14.25">
      <c r="A7" s="209" t="s">
        <v>143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</row>
    <row r="8" ht="10.5" customHeight="1"/>
    <row r="9" spans="1:70" ht="64.5" customHeight="1">
      <c r="A9" s="284" t="s">
        <v>65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6"/>
      <c r="AP9" s="284" t="s">
        <v>86</v>
      </c>
      <c r="AQ9" s="285"/>
      <c r="AR9" s="285"/>
      <c r="AS9" s="285"/>
      <c r="AT9" s="285"/>
      <c r="AU9" s="285"/>
      <c r="AV9" s="285"/>
      <c r="AW9" s="285"/>
      <c r="AX9" s="285"/>
      <c r="AY9" s="285"/>
      <c r="AZ9" s="286"/>
      <c r="BA9" s="284" t="s">
        <v>144</v>
      </c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6"/>
    </row>
    <row r="10" spans="1:70" s="5" customFormat="1" ht="12.75">
      <c r="A10" s="297">
        <v>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>
        <v>2</v>
      </c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>
        <v>3</v>
      </c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</row>
    <row r="11" spans="1:70" ht="15" customHeight="1">
      <c r="A11" s="293" t="s">
        <v>122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5"/>
      <c r="AP11" s="296" t="s">
        <v>145</v>
      </c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432">
        <v>0</v>
      </c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</row>
    <row r="12" spans="1:70" ht="15" customHeight="1">
      <c r="A12" s="293" t="s">
        <v>123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5"/>
      <c r="AP12" s="296" t="s">
        <v>146</v>
      </c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432">
        <v>0</v>
      </c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</row>
    <row r="13" spans="1:70" ht="15" customHeight="1">
      <c r="A13" s="293" t="s">
        <v>147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5"/>
      <c r="AP13" s="296" t="s">
        <v>148</v>
      </c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432">
        <v>0</v>
      </c>
      <c r="BB13" s="432"/>
      <c r="BC13" s="432"/>
      <c r="BD13" s="432"/>
      <c r="BE13" s="432"/>
      <c r="BF13" s="432"/>
      <c r="BG13" s="432"/>
      <c r="BH13" s="432"/>
      <c r="BI13" s="432"/>
      <c r="BJ13" s="432"/>
      <c r="BK13" s="432"/>
      <c r="BL13" s="432"/>
      <c r="BM13" s="432"/>
      <c r="BN13" s="432"/>
      <c r="BO13" s="432"/>
      <c r="BP13" s="432"/>
      <c r="BQ13" s="432"/>
      <c r="BR13" s="432"/>
    </row>
    <row r="14" spans="1:70" ht="15" customHeight="1">
      <c r="A14" s="293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5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  <c r="BM14" s="432"/>
      <c r="BN14" s="432"/>
      <c r="BO14" s="432"/>
      <c r="BP14" s="432"/>
      <c r="BQ14" s="432"/>
      <c r="BR14" s="432"/>
    </row>
    <row r="15" spans="1:70" ht="15" customHeight="1">
      <c r="A15" s="293" t="s">
        <v>149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5"/>
      <c r="AP15" s="296" t="s">
        <v>150</v>
      </c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432">
        <v>0</v>
      </c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</row>
    <row r="16" spans="1:70" ht="15" customHeight="1">
      <c r="A16" s="293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5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</row>
    <row r="18" spans="1:70" ht="12" customHeight="1">
      <c r="A18" s="299" t="s">
        <v>151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</row>
    <row r="20" ht="3" customHeight="1"/>
    <row r="21" spans="1:70" s="1" customFormat="1" ht="14.25">
      <c r="A21" s="300" t="s">
        <v>152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</row>
    <row r="22" ht="10.5" customHeight="1"/>
    <row r="23" spans="1:70" ht="44.25" customHeight="1">
      <c r="A23" s="284" t="s">
        <v>65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6"/>
      <c r="AP23" s="284" t="s">
        <v>86</v>
      </c>
      <c r="AQ23" s="285"/>
      <c r="AR23" s="285"/>
      <c r="AS23" s="285"/>
      <c r="AT23" s="285"/>
      <c r="AU23" s="285"/>
      <c r="AV23" s="285"/>
      <c r="AW23" s="285"/>
      <c r="AX23" s="285"/>
      <c r="AY23" s="285"/>
      <c r="AZ23" s="286"/>
      <c r="BA23" s="284" t="s">
        <v>153</v>
      </c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6"/>
    </row>
    <row r="24" spans="1:70" s="5" customFormat="1" ht="12.75">
      <c r="A24" s="297">
        <v>1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>
        <v>2</v>
      </c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>
        <v>3</v>
      </c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</row>
    <row r="25" spans="1:70" ht="15" customHeight="1">
      <c r="A25" s="293" t="s">
        <v>154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5"/>
      <c r="AP25" s="296" t="s">
        <v>145</v>
      </c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432">
        <v>0</v>
      </c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</row>
    <row r="26" spans="1:70" ht="73.5" customHeight="1">
      <c r="A26" s="293" t="s">
        <v>155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5"/>
      <c r="AP26" s="296" t="s">
        <v>146</v>
      </c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432">
        <v>9600</v>
      </c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  <c r="BM26" s="432"/>
      <c r="BN26" s="432"/>
      <c r="BO26" s="432"/>
      <c r="BP26" s="432"/>
      <c r="BQ26" s="432"/>
      <c r="BR26" s="432"/>
    </row>
    <row r="27" spans="1:70" ht="31.5" customHeight="1">
      <c r="A27" s="293" t="s">
        <v>156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5"/>
      <c r="AP27" s="296" t="s">
        <v>148</v>
      </c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432">
        <v>0</v>
      </c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K25">
      <selection activeCell="J55" sqref="J55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57" t="s">
        <v>4</v>
      </c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76" t="str">
        <f>'1. Титульный'!BP9:FK9</f>
        <v>Заведующий отделом образования Администрации Каменского района</v>
      </c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27" t="s">
        <v>5</v>
      </c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26" t="s">
        <v>6</v>
      </c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76" t="str">
        <f>'1. Титульный'!DY13:FK13</f>
        <v>Ю.В. Потоловская</v>
      </c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26" t="s">
        <v>7</v>
      </c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27" t="s">
        <v>8</v>
      </c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7"/>
      <c r="FK14" s="327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9" t="s">
        <v>402</v>
      </c>
      <c r="BR15" s="149"/>
      <c r="BS15" s="149"/>
      <c r="BT15" s="149"/>
      <c r="BU15" s="149"/>
      <c r="BV15" s="366" t="s">
        <v>9</v>
      </c>
      <c r="BW15" s="366"/>
      <c r="BX15" s="149" t="s">
        <v>403</v>
      </c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367">
        <v>20</v>
      </c>
      <c r="CV15" s="367"/>
      <c r="CW15" s="367"/>
      <c r="CX15" s="367"/>
      <c r="CY15" s="172" t="s">
        <v>13</v>
      </c>
      <c r="CZ15" s="172"/>
      <c r="DA15" s="172"/>
      <c r="DB15" s="366" t="s">
        <v>10</v>
      </c>
      <c r="DC15" s="366"/>
      <c r="DD15" s="366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59" t="s">
        <v>159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359"/>
      <c r="DL16" s="359"/>
      <c r="DM16" s="359"/>
      <c r="DN16" s="359"/>
      <c r="DO16" s="359"/>
      <c r="DP16" s="359"/>
      <c r="DQ16" s="359"/>
      <c r="DR16" s="359"/>
      <c r="DS16" s="359"/>
      <c r="DT16" s="359"/>
      <c r="DU16" s="359"/>
      <c r="DV16" s="359"/>
      <c r="DW16" s="359"/>
      <c r="DX16" s="359"/>
      <c r="DY16" s="359"/>
      <c r="DZ16" s="359"/>
      <c r="EA16" s="359"/>
      <c r="EB16" s="359"/>
      <c r="EC16" s="359"/>
      <c r="ED16" s="359"/>
      <c r="EE16" s="359"/>
      <c r="EF16" s="359"/>
      <c r="EG16" s="359"/>
      <c r="EH16" s="359"/>
      <c r="EI16" s="359"/>
      <c r="EJ16" s="359"/>
      <c r="EK16" s="359"/>
      <c r="EL16" s="359"/>
      <c r="EM16" s="359"/>
      <c r="EN16" s="359"/>
      <c r="EO16" s="359"/>
      <c r="EP16" s="359"/>
      <c r="EQ16" s="359"/>
      <c r="ER16" s="359"/>
      <c r="ES16" s="359"/>
      <c r="ET16" s="359"/>
      <c r="EU16" s="359"/>
      <c r="EV16" s="359"/>
      <c r="EW16" s="359"/>
      <c r="EX16" s="359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202" t="s">
        <v>13</v>
      </c>
      <c r="EK17" s="202"/>
      <c r="EL17" s="202"/>
      <c r="EM17" s="202"/>
      <c r="EN17" s="22" t="s">
        <v>14</v>
      </c>
      <c r="EO17" s="22"/>
      <c r="EP17" s="22"/>
      <c r="EQ17" s="22"/>
      <c r="ER17" s="20"/>
      <c r="ES17" s="20"/>
      <c r="ET17" s="20"/>
      <c r="EU17" s="20"/>
      <c r="EV17" s="20"/>
      <c r="EW17" s="20"/>
      <c r="EX17" s="20"/>
      <c r="EY17" s="20"/>
      <c r="EZ17" s="360" t="s">
        <v>15</v>
      </c>
      <c r="FA17" s="361"/>
      <c r="FB17" s="361"/>
      <c r="FC17" s="361"/>
      <c r="FD17" s="361"/>
      <c r="FE17" s="361"/>
      <c r="FF17" s="361"/>
      <c r="FG17" s="361"/>
      <c r="FH17" s="361"/>
      <c r="FI17" s="361"/>
      <c r="FJ17" s="361"/>
      <c r="FK17" s="362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63" t="s">
        <v>18</v>
      </c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5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7" t="s">
        <v>402</v>
      </c>
      <c r="AS19" s="157"/>
      <c r="AT19" s="157"/>
      <c r="AU19" s="157"/>
      <c r="AV19" s="157"/>
      <c r="AW19" s="366" t="s">
        <v>9</v>
      </c>
      <c r="AX19" s="366"/>
      <c r="AY19" s="157" t="s">
        <v>403</v>
      </c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367">
        <v>20</v>
      </c>
      <c r="BW19" s="367"/>
      <c r="BX19" s="367"/>
      <c r="BY19" s="367"/>
      <c r="BZ19" s="171" t="s">
        <v>13</v>
      </c>
      <c r="CA19" s="171"/>
      <c r="CB19" s="171"/>
      <c r="CC19" s="366" t="s">
        <v>10</v>
      </c>
      <c r="CD19" s="366"/>
      <c r="CE19" s="366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93" t="s">
        <v>405</v>
      </c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5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51" t="str">
        <f>'1. Титульный'!AO20:EL21</f>
        <v>МУНИЦИПАЛЬНОЕ БЮДЖЕТНОЕ ДОШКОЛЬНОЕ ОБРАЗОВАТЕЛЬНОЕ УЧРЕЖДЕНИЕ ДЕТСКИЙ САД №7 "УЛЫБКА" КАМЕНСКОГО РАЙОНА РОСТОВСКОЙ ОБЛАСТИ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53" t="s">
        <v>263</v>
      </c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5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156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8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53" t="s">
        <v>393</v>
      </c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5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162" t="s">
        <v>262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4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165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7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56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8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96" t="s">
        <v>381</v>
      </c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8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41" t="str">
        <f>'1. Титульный'!AO26:EL27</f>
        <v>отдел Образования Администрации Каменского района </v>
      </c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45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7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99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1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45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7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48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50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99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1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83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5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26" t="s">
        <v>36</v>
      </c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50"/>
      <c r="EO33" s="351"/>
      <c r="EP33" s="351"/>
      <c r="EQ33" s="351"/>
      <c r="ER33" s="351"/>
      <c r="ES33" s="351"/>
      <c r="ET33" s="351"/>
      <c r="EU33" s="351"/>
      <c r="EV33" s="351"/>
      <c r="EW33" s="351"/>
      <c r="EX33" s="351"/>
      <c r="EY33" s="351"/>
      <c r="EZ33" s="351"/>
      <c r="FA33" s="351"/>
      <c r="FB33" s="351"/>
      <c r="FC33" s="351"/>
      <c r="FD33" s="351"/>
      <c r="FE33" s="351"/>
      <c r="FF33" s="351"/>
      <c r="FG33" s="351"/>
      <c r="FH33" s="351"/>
      <c r="FI33" s="351"/>
      <c r="FJ33" s="351"/>
      <c r="FK33" s="352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07" t="s">
        <v>161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9" t="s">
        <v>162</v>
      </c>
      <c r="AF35" s="308"/>
      <c r="AG35" s="308"/>
      <c r="AH35" s="308"/>
      <c r="AI35" s="308"/>
      <c r="AJ35" s="308"/>
      <c r="AK35" s="308"/>
      <c r="AL35" s="308"/>
      <c r="AM35" s="308"/>
      <c r="AN35" s="308"/>
      <c r="AO35" s="310" t="s">
        <v>163</v>
      </c>
      <c r="AP35" s="311"/>
      <c r="AQ35" s="311"/>
      <c r="AR35" s="311"/>
      <c r="AS35" s="311"/>
      <c r="AT35" s="311"/>
      <c r="AU35" s="311"/>
      <c r="AV35" s="311"/>
      <c r="AW35" s="311"/>
      <c r="AX35" s="311"/>
      <c r="AY35" s="309" t="s">
        <v>164</v>
      </c>
      <c r="AZ35" s="308"/>
      <c r="BA35" s="308"/>
      <c r="BB35" s="308"/>
      <c r="BC35" s="308"/>
      <c r="BD35" s="308"/>
      <c r="BE35" s="308"/>
      <c r="BF35" s="308"/>
      <c r="BG35" s="308"/>
      <c r="BH35" s="308"/>
      <c r="BI35" s="353" t="s">
        <v>165</v>
      </c>
      <c r="BJ35" s="354"/>
      <c r="BK35" s="354"/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5"/>
      <c r="CN35" s="312" t="s">
        <v>166</v>
      </c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313"/>
      <c r="DG35" s="313"/>
      <c r="DH35" s="313"/>
      <c r="DI35" s="313"/>
      <c r="DJ35" s="313"/>
      <c r="DK35" s="313"/>
      <c r="DL35" s="313"/>
      <c r="DM35" s="313"/>
      <c r="DN35" s="313"/>
      <c r="DO35" s="314"/>
      <c r="DP35" s="301" t="s">
        <v>167</v>
      </c>
      <c r="DQ35" s="302"/>
      <c r="DR35" s="302"/>
      <c r="DS35" s="302"/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  <c r="ET35" s="302"/>
      <c r="EU35" s="302"/>
      <c r="EV35" s="302"/>
      <c r="EW35" s="302"/>
      <c r="EX35" s="302"/>
      <c r="EY35" s="302"/>
      <c r="EZ35" s="302"/>
      <c r="FA35" s="302"/>
      <c r="FB35" s="302"/>
      <c r="FC35" s="302"/>
      <c r="FD35" s="302"/>
      <c r="FE35" s="302"/>
      <c r="FF35" s="302"/>
      <c r="FG35" s="302"/>
      <c r="FH35" s="302"/>
      <c r="FI35" s="302"/>
      <c r="FJ35" s="302"/>
      <c r="FK35" s="302"/>
    </row>
    <row r="36" spans="1:167" s="9" customFormat="1" ht="15" customHeight="1">
      <c r="A36" s="307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9"/>
      <c r="AF36" s="308"/>
      <c r="AG36" s="308"/>
      <c r="AH36" s="308"/>
      <c r="AI36" s="308"/>
      <c r="AJ36" s="308"/>
      <c r="AK36" s="308"/>
      <c r="AL36" s="308"/>
      <c r="AM36" s="308"/>
      <c r="AN36" s="308"/>
      <c r="AO36" s="310"/>
      <c r="AP36" s="311"/>
      <c r="AQ36" s="311"/>
      <c r="AR36" s="311"/>
      <c r="AS36" s="311"/>
      <c r="AT36" s="311"/>
      <c r="AU36" s="311"/>
      <c r="AV36" s="311"/>
      <c r="AW36" s="311"/>
      <c r="AX36" s="311"/>
      <c r="AY36" s="309"/>
      <c r="AZ36" s="308"/>
      <c r="BA36" s="308"/>
      <c r="BB36" s="308"/>
      <c r="BC36" s="308"/>
      <c r="BD36" s="308"/>
      <c r="BE36" s="308"/>
      <c r="BF36" s="308"/>
      <c r="BG36" s="308"/>
      <c r="BH36" s="308"/>
      <c r="BI36" s="356" t="s">
        <v>168</v>
      </c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  <c r="CB36" s="357"/>
      <c r="CC36" s="357"/>
      <c r="CD36" s="357"/>
      <c r="CE36" s="357"/>
      <c r="CF36" s="357"/>
      <c r="CG36" s="357"/>
      <c r="CH36" s="357"/>
      <c r="CI36" s="357"/>
      <c r="CJ36" s="357"/>
      <c r="CK36" s="357"/>
      <c r="CL36" s="357"/>
      <c r="CM36" s="358"/>
      <c r="CN36" s="315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6"/>
      <c r="DF36" s="316"/>
      <c r="DG36" s="316"/>
      <c r="DH36" s="316"/>
      <c r="DI36" s="316"/>
      <c r="DJ36" s="316"/>
      <c r="DK36" s="316"/>
      <c r="DL36" s="316"/>
      <c r="DM36" s="316"/>
      <c r="DN36" s="316"/>
      <c r="DO36" s="317"/>
      <c r="DP36" s="303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  <c r="FH36" s="304"/>
      <c r="FI36" s="304"/>
      <c r="FJ36" s="304"/>
      <c r="FK36" s="304"/>
    </row>
    <row r="37" spans="1:167" s="16" customFormat="1" ht="10.5" customHeight="1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72"/>
      <c r="CC37" s="172"/>
      <c r="CD37" s="172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15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7"/>
      <c r="DP37" s="303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4"/>
      <c r="FF37" s="304"/>
      <c r="FG37" s="304"/>
      <c r="FH37" s="304"/>
      <c r="FI37" s="304"/>
      <c r="FJ37" s="304"/>
      <c r="FK37" s="304"/>
    </row>
    <row r="38" spans="1:167" s="16" customFormat="1" ht="9.75" customHeight="1">
      <c r="A38" s="307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08"/>
      <c r="AZ38" s="308"/>
      <c r="BA38" s="308"/>
      <c r="BB38" s="308"/>
      <c r="BC38" s="308"/>
      <c r="BD38" s="308"/>
      <c r="BE38" s="308"/>
      <c r="BF38" s="308"/>
      <c r="BG38" s="308"/>
      <c r="BH38" s="308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18"/>
      <c r="CO38" s="319"/>
      <c r="CP38" s="319"/>
      <c r="CQ38" s="319"/>
      <c r="CR38" s="319"/>
      <c r="CS38" s="319"/>
      <c r="CT38" s="319"/>
      <c r="CU38" s="319"/>
      <c r="CV38" s="319"/>
      <c r="CW38" s="319"/>
      <c r="CX38" s="319"/>
      <c r="CY38" s="319"/>
      <c r="CZ38" s="319"/>
      <c r="DA38" s="319"/>
      <c r="DB38" s="319"/>
      <c r="DC38" s="319"/>
      <c r="DD38" s="319"/>
      <c r="DE38" s="319"/>
      <c r="DF38" s="319"/>
      <c r="DG38" s="319"/>
      <c r="DH38" s="319"/>
      <c r="DI38" s="319"/>
      <c r="DJ38" s="319"/>
      <c r="DK38" s="319"/>
      <c r="DL38" s="319"/>
      <c r="DM38" s="319"/>
      <c r="DN38" s="319"/>
      <c r="DO38" s="320"/>
      <c r="DP38" s="305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6"/>
      <c r="EW38" s="306"/>
      <c r="EX38" s="306"/>
      <c r="EY38" s="306"/>
      <c r="EZ38" s="306"/>
      <c r="FA38" s="306"/>
      <c r="FB38" s="306"/>
      <c r="FC38" s="306"/>
      <c r="FD38" s="306"/>
      <c r="FE38" s="306"/>
      <c r="FF38" s="306"/>
      <c r="FG38" s="306"/>
      <c r="FH38" s="306"/>
      <c r="FI38" s="306"/>
      <c r="FJ38" s="306"/>
      <c r="FK38" s="306"/>
    </row>
    <row r="39" spans="1:167" s="16" customFormat="1" ht="22.5" customHeight="1">
      <c r="A39" s="307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45" t="s">
        <v>170</v>
      </c>
      <c r="BJ39" s="345"/>
      <c r="BK39" s="345"/>
      <c r="BL39" s="345"/>
      <c r="BM39" s="345"/>
      <c r="BN39" s="345"/>
      <c r="BO39" s="345"/>
      <c r="BP39" s="345"/>
      <c r="BQ39" s="345"/>
      <c r="BR39" s="345"/>
      <c r="BS39" s="345" t="s">
        <v>171</v>
      </c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6" t="s">
        <v>170</v>
      </c>
      <c r="CO39" s="349"/>
      <c r="CP39" s="349"/>
      <c r="CQ39" s="349"/>
      <c r="CR39" s="349"/>
      <c r="CS39" s="349"/>
      <c r="CT39" s="349"/>
      <c r="CU39" s="349"/>
      <c r="CV39" s="349"/>
      <c r="CW39" s="349"/>
      <c r="CX39" s="349"/>
      <c r="CY39" s="349"/>
      <c r="CZ39" s="349"/>
      <c r="DA39" s="347"/>
      <c r="DB39" s="346" t="s">
        <v>171</v>
      </c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7"/>
      <c r="DP39" s="345" t="s">
        <v>172</v>
      </c>
      <c r="DQ39" s="345"/>
      <c r="DR39" s="345"/>
      <c r="DS39" s="345"/>
      <c r="DT39" s="345"/>
      <c r="DU39" s="345"/>
      <c r="DV39" s="345"/>
      <c r="DW39" s="345"/>
      <c r="DX39" s="345"/>
      <c r="DY39" s="345"/>
      <c r="DZ39" s="345"/>
      <c r="EA39" s="345"/>
      <c r="EB39" s="345"/>
      <c r="EC39" s="345"/>
      <c r="ED39" s="345"/>
      <c r="EE39" s="345"/>
      <c r="EF39" s="345"/>
      <c r="EG39" s="345"/>
      <c r="EH39" s="345"/>
      <c r="EI39" s="345"/>
      <c r="EJ39" s="345"/>
      <c r="EK39" s="345"/>
      <c r="EL39" s="345"/>
      <c r="EM39" s="345"/>
      <c r="EN39" s="345" t="s">
        <v>173</v>
      </c>
      <c r="EO39" s="345"/>
      <c r="EP39" s="345"/>
      <c r="EQ39" s="345"/>
      <c r="ER39" s="345"/>
      <c r="ES39" s="345"/>
      <c r="ET39" s="345"/>
      <c r="EU39" s="345"/>
      <c r="EV39" s="345"/>
      <c r="EW39" s="345"/>
      <c r="EX39" s="345"/>
      <c r="EY39" s="345"/>
      <c r="EZ39" s="345"/>
      <c r="FA39" s="345"/>
      <c r="FB39" s="345"/>
      <c r="FC39" s="345"/>
      <c r="FD39" s="345"/>
      <c r="FE39" s="345"/>
      <c r="FF39" s="345"/>
      <c r="FG39" s="345"/>
      <c r="FH39" s="345"/>
      <c r="FI39" s="345"/>
      <c r="FJ39" s="345"/>
      <c r="FK39" s="346"/>
    </row>
    <row r="40" spans="1:167" s="9" customFormat="1" ht="10.5" customHeight="1">
      <c r="A40" s="347">
        <v>1</v>
      </c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8">
        <v>2</v>
      </c>
      <c r="AF40" s="348"/>
      <c r="AG40" s="348"/>
      <c r="AH40" s="348"/>
      <c r="AI40" s="348"/>
      <c r="AJ40" s="348"/>
      <c r="AK40" s="348"/>
      <c r="AL40" s="348"/>
      <c r="AM40" s="348"/>
      <c r="AN40" s="348"/>
      <c r="AO40" s="348">
        <v>3</v>
      </c>
      <c r="AP40" s="348"/>
      <c r="AQ40" s="348"/>
      <c r="AR40" s="348"/>
      <c r="AS40" s="348"/>
      <c r="AT40" s="348"/>
      <c r="AU40" s="348"/>
      <c r="AV40" s="348"/>
      <c r="AW40" s="348"/>
      <c r="AX40" s="348"/>
      <c r="AY40" s="348">
        <v>4</v>
      </c>
      <c r="AZ40" s="348"/>
      <c r="BA40" s="348"/>
      <c r="BB40" s="348"/>
      <c r="BC40" s="348"/>
      <c r="BD40" s="348"/>
      <c r="BE40" s="348"/>
      <c r="BF40" s="348"/>
      <c r="BG40" s="348"/>
      <c r="BH40" s="348"/>
      <c r="BI40" s="337">
        <v>5</v>
      </c>
      <c r="BJ40" s="337"/>
      <c r="BK40" s="337"/>
      <c r="BL40" s="337"/>
      <c r="BM40" s="337"/>
      <c r="BN40" s="337"/>
      <c r="BO40" s="337"/>
      <c r="BP40" s="337"/>
      <c r="BQ40" s="337"/>
      <c r="BR40" s="337"/>
      <c r="BS40" s="348">
        <v>6</v>
      </c>
      <c r="BT40" s="348"/>
      <c r="BU40" s="348"/>
      <c r="BV40" s="348"/>
      <c r="BW40" s="348"/>
      <c r="BX40" s="348"/>
      <c r="BY40" s="348"/>
      <c r="BZ40" s="348"/>
      <c r="CA40" s="348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37">
        <v>7</v>
      </c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>
        <v>8</v>
      </c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  <c r="DN40" s="337"/>
      <c r="DO40" s="337"/>
      <c r="DP40" s="337">
        <v>9</v>
      </c>
      <c r="DQ40" s="337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7">
        <v>10</v>
      </c>
      <c r="EO40" s="337"/>
      <c r="EP40" s="337"/>
      <c r="EQ40" s="337"/>
      <c r="ER40" s="337"/>
      <c r="ES40" s="337"/>
      <c r="ET40" s="337"/>
      <c r="EU40" s="337"/>
      <c r="EV40" s="337"/>
      <c r="EW40" s="337"/>
      <c r="EX40" s="337"/>
      <c r="EY40" s="337"/>
      <c r="EZ40" s="337"/>
      <c r="FA40" s="337"/>
      <c r="FB40" s="337"/>
      <c r="FC40" s="337"/>
      <c r="FD40" s="337"/>
      <c r="FE40" s="337"/>
      <c r="FF40" s="337"/>
      <c r="FG40" s="337"/>
      <c r="FH40" s="337"/>
      <c r="FI40" s="337"/>
      <c r="FJ40" s="337"/>
      <c r="FK40" s="338"/>
    </row>
    <row r="41" spans="1:167" s="9" customFormat="1" ht="45" customHeight="1">
      <c r="A41" s="339" t="s">
        <v>273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1"/>
      <c r="AE41" s="342" t="s">
        <v>274</v>
      </c>
      <c r="AF41" s="343"/>
      <c r="AG41" s="343"/>
      <c r="AH41" s="343"/>
      <c r="AI41" s="343"/>
      <c r="AJ41" s="343"/>
      <c r="AK41" s="343"/>
      <c r="AL41" s="343"/>
      <c r="AM41" s="343"/>
      <c r="AN41" s="343"/>
      <c r="AO41" s="343" t="s">
        <v>375</v>
      </c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3"/>
      <c r="CO41" s="343"/>
      <c r="CP41" s="343"/>
      <c r="CQ41" s="343"/>
      <c r="CR41" s="343"/>
      <c r="CS41" s="343"/>
      <c r="CT41" s="343"/>
      <c r="CU41" s="343"/>
      <c r="CV41" s="343"/>
      <c r="CW41" s="343"/>
      <c r="CX41" s="343"/>
      <c r="CY41" s="343"/>
      <c r="CZ41" s="343"/>
      <c r="DA41" s="343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35">
        <v>5112400</v>
      </c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/>
      <c r="EK41" s="335"/>
      <c r="EL41" s="335"/>
      <c r="EM41" s="335"/>
      <c r="EN41" s="335">
        <f>DP41</f>
        <v>5112400</v>
      </c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  <c r="FH41" s="335"/>
      <c r="FI41" s="335"/>
      <c r="FJ41" s="335"/>
      <c r="FK41" s="336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28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30"/>
      <c r="CN42" s="331" t="s">
        <v>175</v>
      </c>
      <c r="CO42" s="331"/>
      <c r="CP42" s="331"/>
      <c r="CQ42" s="331"/>
      <c r="CR42" s="331"/>
      <c r="CS42" s="331"/>
      <c r="CT42" s="331"/>
      <c r="CU42" s="331"/>
      <c r="CV42" s="331"/>
      <c r="CW42" s="331"/>
      <c r="CX42" s="331"/>
      <c r="CY42" s="331"/>
      <c r="CZ42" s="331"/>
      <c r="DA42" s="331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3">
        <f>DP41</f>
        <v>5112400</v>
      </c>
      <c r="DQ42" s="333"/>
      <c r="DR42" s="333"/>
      <c r="DS42" s="333"/>
      <c r="DT42" s="333"/>
      <c r="DU42" s="333"/>
      <c r="DV42" s="333"/>
      <c r="DW42" s="333"/>
      <c r="DX42" s="333"/>
      <c r="DY42" s="333"/>
      <c r="DZ42" s="333"/>
      <c r="EA42" s="333"/>
      <c r="EB42" s="333"/>
      <c r="EC42" s="333"/>
      <c r="ED42" s="333"/>
      <c r="EE42" s="333"/>
      <c r="EF42" s="333"/>
      <c r="EG42" s="333"/>
      <c r="EH42" s="333"/>
      <c r="EI42" s="333"/>
      <c r="EJ42" s="333"/>
      <c r="EK42" s="333"/>
      <c r="EL42" s="333"/>
      <c r="EM42" s="333"/>
      <c r="EN42" s="333">
        <f>EN41</f>
        <v>5112400</v>
      </c>
      <c r="EO42" s="333"/>
      <c r="EP42" s="333"/>
      <c r="EQ42" s="333"/>
      <c r="ER42" s="333"/>
      <c r="ES42" s="333"/>
      <c r="ET42" s="333"/>
      <c r="EU42" s="333"/>
      <c r="EV42" s="333"/>
      <c r="EW42" s="333"/>
      <c r="EX42" s="333"/>
      <c r="EY42" s="333"/>
      <c r="EZ42" s="333"/>
      <c r="FA42" s="333"/>
      <c r="FB42" s="333"/>
      <c r="FC42" s="333"/>
      <c r="FD42" s="333"/>
      <c r="FE42" s="333"/>
      <c r="FF42" s="333"/>
      <c r="FG42" s="333"/>
      <c r="FH42" s="333"/>
      <c r="FI42" s="333"/>
      <c r="FJ42" s="333"/>
      <c r="FK42" s="334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23"/>
      <c r="FA44" s="324"/>
      <c r="FB44" s="324"/>
      <c r="FC44" s="324"/>
      <c r="FD44" s="324"/>
      <c r="FE44" s="324"/>
      <c r="FF44" s="324"/>
      <c r="FG44" s="324"/>
      <c r="FH44" s="324"/>
      <c r="FI44" s="324"/>
      <c r="FJ44" s="324"/>
      <c r="FK44" s="325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20"/>
      <c r="AH45" s="189" t="str">
        <f>'1. Титульный'!AH40:BF40</f>
        <v>Михайленко Ю.А.</v>
      </c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90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2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26" t="s">
        <v>7</v>
      </c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18"/>
      <c r="AH46" s="327" t="s">
        <v>8</v>
      </c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21" t="s">
        <v>46</v>
      </c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  <c r="DT47" s="322"/>
      <c r="DU47" s="322"/>
      <c r="DV47" s="322"/>
      <c r="DW47" s="322"/>
      <c r="DX47" s="322"/>
      <c r="DY47" s="322"/>
      <c r="DZ47" s="322"/>
      <c r="EA47" s="322"/>
      <c r="EB47" s="322"/>
      <c r="EC47" s="322"/>
      <c r="ED47" s="322"/>
      <c r="EE47" s="322"/>
      <c r="EF47" s="322"/>
      <c r="EG47" s="322"/>
      <c r="EH47" s="322"/>
      <c r="EI47" s="322"/>
      <c r="EJ47" s="322"/>
      <c r="EK47" s="322"/>
      <c r="EL47" s="322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1" t="s">
        <v>48</v>
      </c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H49" s="176" t="str">
        <f>'1. Титульный'!AH44:BF44</f>
        <v>Кумачева О.А.</v>
      </c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77" t="s">
        <v>7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H50" s="178" t="s">
        <v>8</v>
      </c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X50" s="43"/>
      <c r="BY50" s="9" t="s">
        <v>51</v>
      </c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Z50" s="175"/>
      <c r="DA50" s="175"/>
      <c r="DB50" s="175"/>
      <c r="DC50" s="175"/>
      <c r="DD50" s="175"/>
      <c r="DE50" s="175"/>
      <c r="DF50" s="175"/>
      <c r="DG50" s="175"/>
      <c r="DH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73" t="s">
        <v>52</v>
      </c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Z51" s="173" t="s">
        <v>7</v>
      </c>
      <c r="DA51" s="173"/>
      <c r="DB51" s="173"/>
      <c r="DC51" s="173"/>
      <c r="DD51" s="173"/>
      <c r="DE51" s="173"/>
      <c r="DF51" s="173"/>
      <c r="DG51" s="173"/>
      <c r="DH51" s="173"/>
      <c r="DJ51" s="173" t="s">
        <v>8</v>
      </c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C51" s="173" t="s">
        <v>53</v>
      </c>
      <c r="ED51" s="173"/>
      <c r="EE51" s="173"/>
      <c r="EF51" s="173"/>
      <c r="EG51" s="173"/>
      <c r="EH51" s="173"/>
      <c r="EI51" s="173"/>
      <c r="EJ51" s="173"/>
      <c r="EK51" s="173"/>
      <c r="EL51" s="173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O52" s="176" t="str">
        <f>'1. Титульный'!AO47:BF47</f>
        <v>Попова Ю.С.</v>
      </c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H52" s="157" t="s">
        <v>265</v>
      </c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X52" s="43"/>
      <c r="BY52" s="170" t="s">
        <v>9</v>
      </c>
      <c r="BZ52" s="170"/>
      <c r="CA52" s="149"/>
      <c r="CB52" s="149"/>
      <c r="CC52" s="149"/>
      <c r="CD52" s="149"/>
      <c r="CE52" s="149"/>
      <c r="CF52" s="140" t="s">
        <v>9</v>
      </c>
      <c r="CG52" s="140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70">
        <v>20</v>
      </c>
      <c r="DF52" s="170"/>
      <c r="DG52" s="170"/>
      <c r="DH52" s="170"/>
      <c r="DI52" s="172"/>
      <c r="DJ52" s="172"/>
      <c r="DK52" s="172"/>
      <c r="DL52" s="140" t="s">
        <v>10</v>
      </c>
      <c r="DM52" s="140"/>
      <c r="DN52" s="140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73" t="s">
        <v>52</v>
      </c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D53" s="173" t="s">
        <v>7</v>
      </c>
      <c r="AE53" s="173"/>
      <c r="AF53" s="173"/>
      <c r="AG53" s="173"/>
      <c r="AH53" s="173"/>
      <c r="AI53" s="173"/>
      <c r="AJ53" s="173"/>
      <c r="AK53" s="173"/>
      <c r="AL53" s="173"/>
      <c r="AM53" s="173"/>
      <c r="AO53" s="173" t="s">
        <v>8</v>
      </c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H53" s="174" t="s">
        <v>53</v>
      </c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70" t="s">
        <v>9</v>
      </c>
      <c r="B54" s="170"/>
      <c r="C54" s="157" t="s">
        <v>402</v>
      </c>
      <c r="D54" s="157"/>
      <c r="E54" s="157"/>
      <c r="F54" s="157"/>
      <c r="G54" s="157"/>
      <c r="H54" s="140" t="s">
        <v>9</v>
      </c>
      <c r="I54" s="140"/>
      <c r="J54" s="157" t="s">
        <v>403</v>
      </c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70">
        <v>20</v>
      </c>
      <c r="AH54" s="170"/>
      <c r="AI54" s="170"/>
      <c r="AJ54" s="170"/>
      <c r="AK54" s="171" t="s">
        <v>13</v>
      </c>
      <c r="AL54" s="171"/>
      <c r="AM54" s="171"/>
      <c r="AN54" s="140" t="s">
        <v>10</v>
      </c>
      <c r="AO54" s="140"/>
      <c r="AP54" s="140"/>
    </row>
    <row r="55" s="9" customFormat="1" ht="3" customHeight="1"/>
  </sheetData>
  <sheetProtection/>
  <mergeCells count="12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BS42:CM42"/>
    <mergeCell ref="CN42:DA42"/>
    <mergeCell ref="DB42:DO42"/>
    <mergeCell ref="DP42:EM42"/>
    <mergeCell ref="EN42:FK42"/>
    <mergeCell ref="EN41:FK41"/>
    <mergeCell ref="EZ44:FK44"/>
    <mergeCell ref="N45:AF45"/>
    <mergeCell ref="AH45:BF45"/>
    <mergeCell ref="EZ45:FK45"/>
    <mergeCell ref="N46:AF46"/>
    <mergeCell ref="AH46:BF46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A54:B54"/>
    <mergeCell ref="C54:G54"/>
    <mergeCell ref="H54:I54"/>
    <mergeCell ref="J54:AF54"/>
    <mergeCell ref="AG54:AJ54"/>
    <mergeCell ref="AK54:AM54"/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</mergeCells>
  <printOptions/>
  <pageMargins left="0.71" right="0.71" top="0.75" bottom="0.75" header="0.31" footer="0.31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poo-comp777</cp:lastModifiedBy>
  <cp:lastPrinted>2019-07-10T10:28:14Z</cp:lastPrinted>
  <dcterms:created xsi:type="dcterms:W3CDTF">2016-11-15T11:35:14Z</dcterms:created>
  <dcterms:modified xsi:type="dcterms:W3CDTF">2019-07-10T10:28:28Z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